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showInkAnnotation="0"/>
  <xr:revisionPtr revIDLastSave="0" documentId="13_ncr:1_{2EE4F160-7BB8-49FA-94E8-5F37E1091E60}" xr6:coauthVersionLast="47" xr6:coauthVersionMax="47" xr10:uidLastSave="{00000000-0000-0000-0000-000000000000}"/>
  <bookViews>
    <workbookView xWindow="-120" yWindow="-120" windowWidth="20730" windowHeight="11160" firstSheet="8" activeTab="8" xr2:uid="{00000000-000D-0000-FFFF-FFFF00000000}"/>
  </bookViews>
  <sheets>
    <sheet name="BALANCE GENERAL ENERO 2020" sheetId="1" r:id="rId1"/>
    <sheet name="BALANCE GENERAL FEBRERO 2020" sheetId="2" r:id="rId2"/>
    <sheet name="BALANCE GENERAL MARZO 2020" sheetId="3" r:id="rId3"/>
    <sheet name="BALANCE GENERAL ABRIL 2020" sheetId="4" r:id="rId4"/>
    <sheet name="BALANCE GENERAL MAYO 2020" sheetId="5" r:id="rId5"/>
    <sheet name="BALANCE GENERAL DICIEM 2021 (2)" sheetId="6" r:id="rId6"/>
    <sheet name="BALANCE GENERAL FEBRER 2021" sheetId="9" r:id="rId7"/>
    <sheet name="BALANCE GENERAL ENERO 2021" sheetId="8" r:id="rId8"/>
    <sheet name="BALANCE GENERAL " sheetId="10" r:id="rId9"/>
    <sheet name="Hoja1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0" l="1"/>
  <c r="H32" i="10" l="1"/>
  <c r="H26" i="10"/>
  <c r="H27" i="10" l="1"/>
  <c r="H41" i="9"/>
  <c r="M37" i="9"/>
  <c r="H32" i="9"/>
  <c r="H26" i="9"/>
  <c r="H21" i="9"/>
  <c r="H27" i="9" l="1"/>
  <c r="H42" i="9"/>
  <c r="M40" i="9" s="1"/>
  <c r="M44" i="9"/>
  <c r="H32" i="8"/>
  <c r="H26" i="8"/>
  <c r="H21" i="8"/>
  <c r="H21" i="6"/>
  <c r="M42" i="9" l="1"/>
  <c r="M43" i="9" s="1"/>
  <c r="M47" i="9"/>
  <c r="H27" i="8"/>
  <c r="H32" i="6" l="1"/>
  <c r="H26" i="6"/>
  <c r="H27" i="6" l="1"/>
  <c r="H37" i="5"/>
  <c r="M33" i="5"/>
  <c r="H28" i="5"/>
  <c r="H22" i="5"/>
  <c r="H17" i="5"/>
  <c r="H23" i="5" l="1"/>
  <c r="H38" i="5"/>
  <c r="M38" i="5" s="1"/>
  <c r="M33" i="4"/>
  <c r="H37" i="4"/>
  <c r="H28" i="4"/>
  <c r="H22" i="4"/>
  <c r="H17" i="4"/>
  <c r="H38" i="4" l="1"/>
  <c r="H23" i="4"/>
  <c r="H37" i="3"/>
  <c r="H28" i="3"/>
  <c r="H22" i="3"/>
  <c r="H17" i="3"/>
  <c r="M38" i="4" l="1"/>
  <c r="H38" i="3"/>
  <c r="H23" i="3"/>
  <c r="H34" i="2"/>
  <c r="H22" i="2"/>
  <c r="H28" i="2"/>
  <c r="H17" i="2"/>
  <c r="H23" i="2" l="1"/>
  <c r="H35" i="2"/>
  <c r="M35" i="2" s="1"/>
  <c r="M38" i="3"/>
  <c r="H34" i="1"/>
  <c r="H28" i="1"/>
  <c r="H17" i="1"/>
  <c r="H35" i="1" l="1"/>
  <c r="H23" i="1"/>
  <c r="M35" i="1" l="1"/>
  <c r="M37" i="6"/>
  <c r="H41" i="6"/>
  <c r="H42" i="6" s="1"/>
  <c r="M42" i="6" l="1"/>
  <c r="M47" i="6"/>
  <c r="M37" i="8"/>
  <c r="H41" i="8"/>
  <c r="H42" i="8" s="1"/>
  <c r="M47" i="8" l="1"/>
  <c r="M42" i="8"/>
  <c r="H41" i="10"/>
  <c r="H42" i="10" s="1"/>
  <c r="M42" i="10" s="1"/>
</calcChain>
</file>

<file path=xl/sharedStrings.xml><?xml version="1.0" encoding="utf-8"?>
<sst xmlns="http://schemas.openxmlformats.org/spreadsheetml/2006/main" count="317" uniqueCount="65">
  <si>
    <t>BALANCE GENERAL</t>
  </si>
  <si>
    <t>VALORES EN RD$</t>
  </si>
  <si>
    <t>ACTIVOS</t>
  </si>
  <si>
    <t xml:space="preserve">ACTIVOS CORRIENTES </t>
  </si>
  <si>
    <t>DISPONIBILIDAD DE EFECTIVO</t>
  </si>
  <si>
    <t>APROPIACION NO PROGRAMADA</t>
  </si>
  <si>
    <t>TOTAL DE ACTIVOS CORRIENTES</t>
  </si>
  <si>
    <t>ACTIVIOS NO CORRIENTES</t>
  </si>
  <si>
    <t>BIENES DE USO (NO FINANCIEROS)</t>
  </si>
  <si>
    <t>BIENES INTANGIBLES</t>
  </si>
  <si>
    <t>TOTAL DE ACTIVIOS NO COORRIENTES</t>
  </si>
  <si>
    <t>TOTAL DE ACTIVOS</t>
  </si>
  <si>
    <t>PASIVOS</t>
  </si>
  <si>
    <t>PASIVOS CORRIENTES</t>
  </si>
  <si>
    <t>TOTAL PASIVOS CORRIENTES</t>
  </si>
  <si>
    <t>PRESUPUESTO APROBADO</t>
  </si>
  <si>
    <t>RESULTADO NETO DEL EJERCICIO</t>
  </si>
  <si>
    <t>PATRIMONIO</t>
  </si>
  <si>
    <t xml:space="preserve">TOTAL PATRIMONIO </t>
  </si>
  <si>
    <t xml:space="preserve">TOTAL PASIVO Y PATRIMONIO. </t>
  </si>
  <si>
    <t>MODIFICACIONES PRESUPUESTARIAS</t>
  </si>
  <si>
    <t>Aprobado por</t>
  </si>
  <si>
    <t xml:space="preserve">Revisado: </t>
  </si>
  <si>
    <t>LIC. DEIBY J. ARIAS CASTILLO</t>
  </si>
  <si>
    <t>2do. Tte. Contador, ERD.</t>
  </si>
  <si>
    <t>LIC. DEIVIS ANT. LOPEZ TAVAREZ</t>
  </si>
  <si>
    <t>CRISTIAN ML. RODRIGUEZ VIZCAINO</t>
  </si>
  <si>
    <t xml:space="preserve">              Preparado por:</t>
  </si>
  <si>
    <t xml:space="preserve">Teniente de Fragata Contador, ARD. </t>
  </si>
  <si>
    <t xml:space="preserve"> </t>
  </si>
  <si>
    <t>DESDE EL 01 AL 31-01-2020</t>
  </si>
  <si>
    <t>“Año de la Consolidacion de la Seguridad Alimentaria”</t>
  </si>
  <si>
    <t>CUANTAS POR PAGAR AL 31/01/2020</t>
  </si>
  <si>
    <t>DESDE EL 01 AL 29-02-2020</t>
  </si>
  <si>
    <t>CUANTAS POR PAGAR AL 29/02/2020</t>
  </si>
  <si>
    <t>DESDE EL 01 AL 31-03-2020</t>
  </si>
  <si>
    <t>CUANTAS POR PAGAR AL 31/03/2020</t>
  </si>
  <si>
    <t>DESDE EL 01 AL 30-04-2020</t>
  </si>
  <si>
    <t>CUANTAS POR PAGAR AL 30/04/2020</t>
  </si>
  <si>
    <t>PASIVOS NO CORRIENTES</t>
  </si>
  <si>
    <t>TOTAL PASIVOS NO CORIENTES</t>
  </si>
  <si>
    <t>DESDE EL 01 AL 31-05-2020</t>
  </si>
  <si>
    <t>CUANTAS POR PAGAR AL 31/05/2020</t>
  </si>
  <si>
    <t>CUENTA POR COBRAR</t>
  </si>
  <si>
    <t>República Dominicana</t>
  </si>
  <si>
    <t>ARMADA DE REPÚBLICA DOMINICANA</t>
  </si>
  <si>
    <t xml:space="preserve"> DIRECCIÓN DE CONTABILIDAD</t>
  </si>
  <si>
    <t xml:space="preserve">                                              FONDO ARMADA DOMINICANA</t>
  </si>
  <si>
    <t>DESDE EL 01 AL 31-12-2020</t>
  </si>
  <si>
    <t xml:space="preserve">             BALANCE GENERAL</t>
  </si>
  <si>
    <t>LAÍNEZ MANUEL BELLO MEDRANO</t>
  </si>
  <si>
    <t xml:space="preserve"> Capitán de Fragata Contador, ARD.</t>
  </si>
  <si>
    <t>DIRECTOR DE CONTABILIDAD, ARD.</t>
  </si>
  <si>
    <t>DAMIÁN HILARIO REYES DURAN</t>
  </si>
  <si>
    <t xml:space="preserve"> Capitán de Navío (DEMN),  ARD.</t>
  </si>
  <si>
    <t>INTENDENTE GENERAL, ARD.</t>
  </si>
  <si>
    <t>DESDE EL 01 AL 31-01-2021</t>
  </si>
  <si>
    <t>CUANTAS POR PAGAR AL 31/01/2021</t>
  </si>
  <si>
    <t>CUANTAS POR PAGAR AL 31/12/2020</t>
  </si>
  <si>
    <t>CUANTAS POR PAGAR AL 28/02/2021</t>
  </si>
  <si>
    <t>DESDE EL 01 AL 28-02-2021</t>
  </si>
  <si>
    <t>TOTAL DE ACTIVIOS NO CORRIENTES</t>
  </si>
  <si>
    <t>ACTIVOS NO CORRIENTES</t>
  </si>
  <si>
    <t>DESDE EL 01 AL 31-01-2022</t>
  </si>
  <si>
    <t>CUENTAS POR PAGAR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</si>
</sst>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Book Antiqua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43" fontId="0" fillId="0" borderId="0" xfId="0" applyNumberFormat="1"/>
    <xf numFmtId="43" fontId="0" fillId="0" borderId="0" xfId="1" applyFont="1"/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2" borderId="0" xfId="0" applyFont="1" applyFill="1" applyAlignment="1"/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0" fillId="0" borderId="0" xfId="1" applyNumberFormat="1" applyFont="1" applyAlignment="1">
      <alignment horizontal="right"/>
    </xf>
    <xf numFmtId="4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0" fillId="0" borderId="0" xfId="1" applyFont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6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N53"/>
  <sheetViews>
    <sheetView topLeftCell="A19" workbookViewId="0">
      <selection activeCell="O54" sqref="O54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140625" bestFit="1" customWidth="1"/>
  </cols>
  <sheetData>
    <row r="9" spans="2:11" ht="16.5" x14ac:dyDescent="0.25">
      <c r="B9" s="30" t="s">
        <v>31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x14ac:dyDescent="0.25">
      <c r="B10" s="31" t="s">
        <v>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x14ac:dyDescent="0.25">
      <c r="B12" s="31" t="s">
        <v>30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20.25" customHeight="1" x14ac:dyDescent="0.25">
      <c r="B13" s="2" t="s">
        <v>2</v>
      </c>
    </row>
    <row r="14" spans="2:11" x14ac:dyDescent="0.25">
      <c r="B14" s="2" t="s">
        <v>3</v>
      </c>
      <c r="H14" s="32"/>
      <c r="I14" s="32"/>
    </row>
    <row r="15" spans="2:11" x14ac:dyDescent="0.25">
      <c r="B15" t="s">
        <v>4</v>
      </c>
      <c r="H15" s="29">
        <v>0</v>
      </c>
      <c r="I15" s="29"/>
    </row>
    <row r="16" spans="2:11" x14ac:dyDescent="0.25">
      <c r="B16" t="s">
        <v>5</v>
      </c>
      <c r="H16" s="29">
        <v>33101798.5</v>
      </c>
      <c r="I16" s="29"/>
    </row>
    <row r="17" spans="2:13" ht="15.75" thickBot="1" x14ac:dyDescent="0.3">
      <c r="B17" s="2" t="s">
        <v>6</v>
      </c>
      <c r="H17" s="28">
        <f>H15+H16</f>
        <v>33101798.5</v>
      </c>
      <c r="I17" s="28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9">
        <v>1601399.68</v>
      </c>
      <c r="I20" s="29"/>
    </row>
    <row r="21" spans="2:13" x14ac:dyDescent="0.25">
      <c r="B21" t="s">
        <v>9</v>
      </c>
      <c r="H21" s="29"/>
      <c r="I21" s="29"/>
    </row>
    <row r="22" spans="2:13" x14ac:dyDescent="0.25">
      <c r="B22" s="2" t="s">
        <v>10</v>
      </c>
      <c r="H22" s="33">
        <v>2333162.37</v>
      </c>
      <c r="I22" s="33"/>
    </row>
    <row r="23" spans="2:13" ht="15.75" thickBot="1" x14ac:dyDescent="0.3">
      <c r="B23" s="2" t="s">
        <v>11</v>
      </c>
      <c r="H23" s="26">
        <f>H17+H22</f>
        <v>35434960.869999997</v>
      </c>
      <c r="I23" s="27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32</v>
      </c>
      <c r="H27" s="29">
        <v>2333162.37</v>
      </c>
      <c r="I27" s="29"/>
      <c r="M27" s="4"/>
    </row>
    <row r="28" spans="2:13" ht="15.75" thickBot="1" x14ac:dyDescent="0.3">
      <c r="B28" s="2" t="s">
        <v>14</v>
      </c>
      <c r="H28" s="28">
        <f>H27</f>
        <v>2333162.37</v>
      </c>
      <c r="I28" s="28"/>
    </row>
    <row r="30" spans="2:13" x14ac:dyDescent="0.25">
      <c r="B30" s="2" t="s">
        <v>17</v>
      </c>
    </row>
    <row r="31" spans="2:13" x14ac:dyDescent="0.25">
      <c r="B31" s="3" t="s">
        <v>15</v>
      </c>
      <c r="H31" s="29">
        <v>36368664</v>
      </c>
      <c r="I31" s="29"/>
    </row>
    <row r="32" spans="2:13" x14ac:dyDescent="0.25">
      <c r="B32" s="2" t="s">
        <v>20</v>
      </c>
      <c r="H32" s="29">
        <v>-1560000</v>
      </c>
      <c r="I32" s="29"/>
    </row>
    <row r="33" spans="2:13" x14ac:dyDescent="0.25">
      <c r="B33" s="3" t="s">
        <v>16</v>
      </c>
      <c r="H33" s="29">
        <v>-1706865.5</v>
      </c>
      <c r="I33" s="29"/>
    </row>
    <row r="34" spans="2:13" x14ac:dyDescent="0.25">
      <c r="B34" s="2" t="s">
        <v>18</v>
      </c>
      <c r="H34" s="25">
        <f>SUM(H31:H33)</f>
        <v>33101798.5</v>
      </c>
      <c r="I34" s="25"/>
    </row>
    <row r="35" spans="2:13" ht="15.75" thickBot="1" x14ac:dyDescent="0.3">
      <c r="B35" s="3" t="s">
        <v>19</v>
      </c>
      <c r="H35" s="26">
        <f>H28+H34</f>
        <v>35434960.869999997</v>
      </c>
      <c r="I35" s="27"/>
      <c r="M35" s="4">
        <f>H35-H23</f>
        <v>0</v>
      </c>
    </row>
    <row r="36" spans="2:13" x14ac:dyDescent="0.25">
      <c r="B36" s="3"/>
      <c r="H36" s="6"/>
      <c r="I36" s="7"/>
    </row>
    <row r="37" spans="2:13" x14ac:dyDescent="0.25">
      <c r="B37" s="3" t="s">
        <v>27</v>
      </c>
      <c r="H37" s="32" t="s">
        <v>22</v>
      </c>
      <c r="I37" s="32"/>
      <c r="J37" s="32"/>
      <c r="L37" s="8"/>
    </row>
    <row r="40" spans="2:13" x14ac:dyDescent="0.25">
      <c r="B40" s="31" t="s">
        <v>23</v>
      </c>
      <c r="C40" s="31"/>
      <c r="D40" s="31"/>
      <c r="H40" s="31" t="s">
        <v>25</v>
      </c>
      <c r="I40" s="31"/>
      <c r="J40" s="31"/>
    </row>
    <row r="41" spans="2:13" x14ac:dyDescent="0.25">
      <c r="B41" s="32" t="s">
        <v>24</v>
      </c>
      <c r="C41" s="32"/>
      <c r="D41" s="32"/>
      <c r="H41" s="32" t="s">
        <v>24</v>
      </c>
      <c r="I41" s="32"/>
      <c r="J41" s="32"/>
    </row>
    <row r="42" spans="2:13" x14ac:dyDescent="0.25">
      <c r="B42" s="1"/>
      <c r="C42" s="1"/>
      <c r="D42" s="1"/>
      <c r="H42" s="1"/>
      <c r="I42" s="1"/>
      <c r="J42" s="1"/>
    </row>
    <row r="43" spans="2:13" x14ac:dyDescent="0.25">
      <c r="B43" s="1"/>
      <c r="C43" s="1"/>
      <c r="D43" s="1"/>
      <c r="H43" s="1"/>
      <c r="I43" s="1"/>
      <c r="J43" s="1"/>
    </row>
    <row r="44" spans="2:13" x14ac:dyDescent="0.25">
      <c r="D44" s="32" t="s">
        <v>21</v>
      </c>
      <c r="E44" s="32"/>
      <c r="F44" s="32"/>
      <c r="G44" s="32"/>
      <c r="H44" s="32"/>
    </row>
    <row r="45" spans="2:13" x14ac:dyDescent="0.25">
      <c r="E45" s="1"/>
      <c r="F45" s="1"/>
      <c r="G45" s="1"/>
    </row>
    <row r="46" spans="2:13" x14ac:dyDescent="0.25">
      <c r="E46" s="1"/>
      <c r="F46" s="1"/>
      <c r="G46" s="1"/>
    </row>
    <row r="47" spans="2:13" x14ac:dyDescent="0.25">
      <c r="E47" s="1"/>
      <c r="F47" s="1"/>
      <c r="G47" s="1"/>
    </row>
    <row r="48" spans="2:13" x14ac:dyDescent="0.25">
      <c r="D48" s="31" t="s">
        <v>26</v>
      </c>
      <c r="E48" s="31"/>
      <c r="F48" s="31"/>
      <c r="G48" s="31"/>
      <c r="H48" s="31"/>
    </row>
    <row r="49" spans="4:14" x14ac:dyDescent="0.25">
      <c r="D49" s="32" t="s">
        <v>28</v>
      </c>
      <c r="E49" s="32"/>
      <c r="F49" s="32"/>
      <c r="G49" s="32"/>
      <c r="H49" s="32"/>
    </row>
    <row r="51" spans="4:14" x14ac:dyDescent="0.25">
      <c r="H51" s="4"/>
    </row>
    <row r="53" spans="4:14" x14ac:dyDescent="0.25">
      <c r="N53" t="s">
        <v>29</v>
      </c>
    </row>
  </sheetData>
  <mergeCells count="27">
    <mergeCell ref="H41:J41"/>
    <mergeCell ref="D48:H48"/>
    <mergeCell ref="D44:H44"/>
    <mergeCell ref="D49:H49"/>
    <mergeCell ref="H15:I15"/>
    <mergeCell ref="B40:D40"/>
    <mergeCell ref="H40:J40"/>
    <mergeCell ref="H37:J37"/>
    <mergeCell ref="B41:D41"/>
    <mergeCell ref="H35:I35"/>
    <mergeCell ref="H16:I16"/>
    <mergeCell ref="H17:I17"/>
    <mergeCell ref="H20:I20"/>
    <mergeCell ref="H21:I21"/>
    <mergeCell ref="H22:I22"/>
    <mergeCell ref="H27:I27"/>
    <mergeCell ref="B9:K9"/>
    <mergeCell ref="B10:K10"/>
    <mergeCell ref="B11:K11"/>
    <mergeCell ref="B12:K12"/>
    <mergeCell ref="H14:I14"/>
    <mergeCell ref="H34:I34"/>
    <mergeCell ref="H23:I23"/>
    <mergeCell ref="H28:I28"/>
    <mergeCell ref="H32:I32"/>
    <mergeCell ref="H31:I31"/>
    <mergeCell ref="H33:I33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N53"/>
  <sheetViews>
    <sheetView topLeftCell="A3" workbookViewId="0">
      <selection activeCell="O20" sqref="O20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0" t="s">
        <v>31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x14ac:dyDescent="0.25">
      <c r="B10" s="31" t="s">
        <v>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x14ac:dyDescent="0.25">
      <c r="B12" s="31" t="s">
        <v>33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20.25" customHeight="1" x14ac:dyDescent="0.25">
      <c r="B13" s="2" t="s">
        <v>2</v>
      </c>
    </row>
    <row r="14" spans="2:11" x14ac:dyDescent="0.25">
      <c r="B14" s="2" t="s">
        <v>3</v>
      </c>
      <c r="H14" s="32"/>
      <c r="I14" s="32"/>
    </row>
    <row r="15" spans="2:11" x14ac:dyDescent="0.25">
      <c r="B15" t="s">
        <v>4</v>
      </c>
      <c r="H15" s="29">
        <v>0</v>
      </c>
      <c r="I15" s="29"/>
    </row>
    <row r="16" spans="2:11" x14ac:dyDescent="0.25">
      <c r="B16" t="s">
        <v>5</v>
      </c>
      <c r="H16" s="29">
        <v>30917076.890000001</v>
      </c>
      <c r="I16" s="29"/>
    </row>
    <row r="17" spans="2:13" ht="15.75" thickBot="1" x14ac:dyDescent="0.3">
      <c r="B17" s="2" t="s">
        <v>6</v>
      </c>
      <c r="H17" s="28">
        <f>H15+H16</f>
        <v>30917076.890000001</v>
      </c>
      <c r="I17" s="28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9">
        <v>1601399.68</v>
      </c>
      <c r="I20" s="29"/>
    </row>
    <row r="21" spans="2:13" x14ac:dyDescent="0.25">
      <c r="B21" t="s">
        <v>9</v>
      </c>
      <c r="H21" s="29">
        <v>731762.69</v>
      </c>
      <c r="I21" s="29"/>
    </row>
    <row r="22" spans="2:13" x14ac:dyDescent="0.25">
      <c r="B22" s="2" t="s">
        <v>10</v>
      </c>
      <c r="H22" s="33">
        <f>SUM(H20:H21)</f>
        <v>2333162.37</v>
      </c>
      <c r="I22" s="33"/>
    </row>
    <row r="23" spans="2:13" ht="15.75" thickBot="1" x14ac:dyDescent="0.3">
      <c r="B23" s="2" t="s">
        <v>11</v>
      </c>
      <c r="H23" s="26">
        <f>H17+H22</f>
        <v>33250239.260000002</v>
      </c>
      <c r="I23" s="27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34</v>
      </c>
      <c r="H27" s="29">
        <v>2333162.37</v>
      </c>
      <c r="I27" s="29"/>
      <c r="M27" s="4"/>
    </row>
    <row r="28" spans="2:13" ht="15.75" thickBot="1" x14ac:dyDescent="0.3">
      <c r="B28" s="2" t="s">
        <v>14</v>
      </c>
      <c r="H28" s="28">
        <f>H27</f>
        <v>2333162.37</v>
      </c>
      <c r="I28" s="28"/>
    </row>
    <row r="30" spans="2:13" x14ac:dyDescent="0.25">
      <c r="B30" s="2" t="s">
        <v>17</v>
      </c>
    </row>
    <row r="31" spans="2:13" x14ac:dyDescent="0.25">
      <c r="B31" s="3" t="s">
        <v>15</v>
      </c>
      <c r="H31" s="29">
        <v>36368664</v>
      </c>
      <c r="I31" s="29"/>
    </row>
    <row r="32" spans="2:13" x14ac:dyDescent="0.25">
      <c r="B32" s="2" t="s">
        <v>20</v>
      </c>
      <c r="H32" s="29">
        <v>0</v>
      </c>
      <c r="I32" s="29"/>
    </row>
    <row r="33" spans="2:13" x14ac:dyDescent="0.25">
      <c r="B33" s="3" t="s">
        <v>16</v>
      </c>
      <c r="H33" s="29">
        <v>-5451587.1100000003</v>
      </c>
      <c r="I33" s="29"/>
    </row>
    <row r="34" spans="2:13" x14ac:dyDescent="0.25">
      <c r="B34" s="2" t="s">
        <v>18</v>
      </c>
      <c r="H34" s="25">
        <f>SUM(H31:H33)</f>
        <v>30917076.890000001</v>
      </c>
      <c r="I34" s="25"/>
    </row>
    <row r="35" spans="2:13" ht="15.75" thickBot="1" x14ac:dyDescent="0.3">
      <c r="B35" s="3" t="s">
        <v>19</v>
      </c>
      <c r="H35" s="26">
        <f>H28+H34</f>
        <v>33250239.260000002</v>
      </c>
      <c r="I35" s="27"/>
      <c r="M35" s="4">
        <f>H35-H23</f>
        <v>0</v>
      </c>
    </row>
    <row r="36" spans="2:13" x14ac:dyDescent="0.25">
      <c r="B36" s="3"/>
      <c r="H36" s="6"/>
      <c r="I36" s="7"/>
    </row>
    <row r="37" spans="2:13" x14ac:dyDescent="0.25">
      <c r="B37" s="3" t="s">
        <v>27</v>
      </c>
      <c r="H37" s="32" t="s">
        <v>22</v>
      </c>
      <c r="I37" s="32"/>
      <c r="J37" s="32"/>
      <c r="L37" s="8"/>
    </row>
    <row r="40" spans="2:13" x14ac:dyDescent="0.25">
      <c r="B40" s="31" t="s">
        <v>23</v>
      </c>
      <c r="C40" s="31"/>
      <c r="D40" s="31"/>
      <c r="H40" s="31" t="s">
        <v>25</v>
      </c>
      <c r="I40" s="31"/>
      <c r="J40" s="31"/>
    </row>
    <row r="41" spans="2:13" x14ac:dyDescent="0.25">
      <c r="B41" s="32" t="s">
        <v>24</v>
      </c>
      <c r="C41" s="32"/>
      <c r="D41" s="32"/>
      <c r="H41" s="32" t="s">
        <v>24</v>
      </c>
      <c r="I41" s="32"/>
      <c r="J41" s="32"/>
    </row>
    <row r="42" spans="2:13" x14ac:dyDescent="0.25">
      <c r="B42" s="9"/>
      <c r="C42" s="9"/>
      <c r="D42" s="9"/>
      <c r="H42" s="9"/>
      <c r="I42" s="9"/>
      <c r="J42" s="9"/>
    </row>
    <row r="43" spans="2:13" x14ac:dyDescent="0.25">
      <c r="B43" s="9"/>
      <c r="C43" s="9"/>
      <c r="D43" s="9"/>
      <c r="H43" s="9"/>
      <c r="I43" s="9"/>
      <c r="J43" s="9"/>
    </row>
    <row r="44" spans="2:13" x14ac:dyDescent="0.25">
      <c r="D44" s="32" t="s">
        <v>21</v>
      </c>
      <c r="E44" s="32"/>
      <c r="F44" s="32"/>
      <c r="G44" s="32"/>
      <c r="H44" s="32"/>
    </row>
    <row r="45" spans="2:13" x14ac:dyDescent="0.25">
      <c r="E45" s="9"/>
      <c r="F45" s="9"/>
      <c r="G45" s="9"/>
    </row>
    <row r="46" spans="2:13" x14ac:dyDescent="0.25">
      <c r="E46" s="9"/>
      <c r="F46" s="9"/>
      <c r="G46" s="9"/>
    </row>
    <row r="47" spans="2:13" x14ac:dyDescent="0.25">
      <c r="E47" s="9"/>
      <c r="F47" s="9"/>
      <c r="G47" s="9"/>
    </row>
    <row r="48" spans="2:13" x14ac:dyDescent="0.25">
      <c r="D48" s="31" t="s">
        <v>26</v>
      </c>
      <c r="E48" s="31"/>
      <c r="F48" s="31"/>
      <c r="G48" s="31"/>
      <c r="H48" s="31"/>
    </row>
    <row r="49" spans="4:14" x14ac:dyDescent="0.25">
      <c r="D49" s="32" t="s">
        <v>28</v>
      </c>
      <c r="E49" s="32"/>
      <c r="F49" s="32"/>
      <c r="G49" s="32"/>
      <c r="H49" s="32"/>
    </row>
    <row r="51" spans="4:14" x14ac:dyDescent="0.25">
      <c r="H51" s="4"/>
    </row>
    <row r="53" spans="4:14" x14ac:dyDescent="0.25">
      <c r="N53" t="s">
        <v>29</v>
      </c>
    </row>
  </sheetData>
  <mergeCells count="27">
    <mergeCell ref="D44:H44"/>
    <mergeCell ref="D48:H48"/>
    <mergeCell ref="D49:H49"/>
    <mergeCell ref="H35:I35"/>
    <mergeCell ref="H37:J37"/>
    <mergeCell ref="B40:D40"/>
    <mergeCell ref="H40:J40"/>
    <mergeCell ref="B41:D41"/>
    <mergeCell ref="H41:J41"/>
    <mergeCell ref="H34:I34"/>
    <mergeCell ref="H16:I16"/>
    <mergeCell ref="H17:I17"/>
    <mergeCell ref="H20:I20"/>
    <mergeCell ref="H21:I21"/>
    <mergeCell ref="H22:I22"/>
    <mergeCell ref="H23:I23"/>
    <mergeCell ref="H27:I27"/>
    <mergeCell ref="H28:I28"/>
    <mergeCell ref="H31:I31"/>
    <mergeCell ref="H32:I32"/>
    <mergeCell ref="H33:I33"/>
    <mergeCell ref="H15:I15"/>
    <mergeCell ref="B9:K9"/>
    <mergeCell ref="B10:K10"/>
    <mergeCell ref="B11:K11"/>
    <mergeCell ref="B12:K12"/>
    <mergeCell ref="H14:I1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N54"/>
  <sheetViews>
    <sheetView topLeftCell="A37" workbookViewId="0">
      <selection activeCell="N44" sqref="N44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0" t="s">
        <v>31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x14ac:dyDescent="0.25">
      <c r="B10" s="31" t="s">
        <v>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x14ac:dyDescent="0.25">
      <c r="B12" s="31" t="s">
        <v>35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6.5" customHeight="1" x14ac:dyDescent="0.25">
      <c r="B13" s="2" t="s">
        <v>2</v>
      </c>
    </row>
    <row r="14" spans="2:11" x14ac:dyDescent="0.25">
      <c r="B14" s="2" t="s">
        <v>3</v>
      </c>
      <c r="H14" s="32"/>
      <c r="I14" s="32"/>
    </row>
    <row r="15" spans="2:11" x14ac:dyDescent="0.25">
      <c r="B15" t="s">
        <v>4</v>
      </c>
      <c r="H15" s="29">
        <v>0</v>
      </c>
      <c r="I15" s="29"/>
    </row>
    <row r="16" spans="2:11" x14ac:dyDescent="0.25">
      <c r="B16" t="s">
        <v>5</v>
      </c>
      <c r="H16" s="29">
        <v>28638797.23</v>
      </c>
      <c r="I16" s="29"/>
    </row>
    <row r="17" spans="2:13" ht="15.75" thickBot="1" x14ac:dyDescent="0.3">
      <c r="B17" s="2" t="s">
        <v>6</v>
      </c>
      <c r="H17" s="28">
        <f>H15+H16</f>
        <v>28638797.23</v>
      </c>
      <c r="I17" s="28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9">
        <v>1601399.68</v>
      </c>
      <c r="I20" s="29"/>
    </row>
    <row r="21" spans="2:13" x14ac:dyDescent="0.25">
      <c r="B21" t="s">
        <v>9</v>
      </c>
      <c r="H21" s="29">
        <v>731762.69</v>
      </c>
      <c r="I21" s="29"/>
    </row>
    <row r="22" spans="2:13" x14ac:dyDescent="0.25">
      <c r="B22" s="2" t="s">
        <v>10</v>
      </c>
      <c r="H22" s="33">
        <f>SUM(H20:H21)</f>
        <v>2333162.37</v>
      </c>
      <c r="I22" s="33"/>
    </row>
    <row r="23" spans="2:13" ht="15.75" thickBot="1" x14ac:dyDescent="0.3">
      <c r="B23" s="2" t="s">
        <v>11</v>
      </c>
      <c r="H23" s="26">
        <f>H17+H22</f>
        <v>30971959.600000001</v>
      </c>
      <c r="I23" s="27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36</v>
      </c>
      <c r="H27" s="29">
        <v>2333162.37</v>
      </c>
      <c r="I27" s="29"/>
      <c r="M27" s="4"/>
    </row>
    <row r="28" spans="2:13" ht="15.75" thickBot="1" x14ac:dyDescent="0.3">
      <c r="B28" s="2" t="s">
        <v>14</v>
      </c>
      <c r="H28" s="28">
        <f>H27</f>
        <v>2333162.37</v>
      </c>
      <c r="I28" s="28"/>
    </row>
    <row r="29" spans="2:13" x14ac:dyDescent="0.25">
      <c r="B29" s="2"/>
      <c r="H29" s="12"/>
      <c r="I29" s="12"/>
    </row>
    <row r="30" spans="2:13" x14ac:dyDescent="0.25">
      <c r="B30" s="2" t="s">
        <v>39</v>
      </c>
      <c r="H30" s="29">
        <v>0</v>
      </c>
      <c r="I30" s="29"/>
      <c r="M30" s="4"/>
    </row>
    <row r="31" spans="2:13" x14ac:dyDescent="0.25">
      <c r="B31" s="2" t="s">
        <v>40</v>
      </c>
      <c r="H31" s="29">
        <v>0</v>
      </c>
      <c r="I31" s="29"/>
      <c r="M31" s="4"/>
    </row>
    <row r="32" spans="2:13" ht="12" customHeight="1" x14ac:dyDescent="0.25">
      <c r="B32" s="2"/>
      <c r="H32" s="12"/>
      <c r="I32" s="12"/>
    </row>
    <row r="33" spans="2:13" x14ac:dyDescent="0.25">
      <c r="B33" s="2" t="s">
        <v>17</v>
      </c>
    </row>
    <row r="34" spans="2:13" x14ac:dyDescent="0.25">
      <c r="B34" s="3" t="s">
        <v>15</v>
      </c>
      <c r="H34" s="29">
        <v>36368664</v>
      </c>
      <c r="I34" s="29"/>
    </row>
    <row r="35" spans="2:13" x14ac:dyDescent="0.25">
      <c r="B35" s="2" t="s">
        <v>20</v>
      </c>
      <c r="H35" s="29">
        <v>0</v>
      </c>
      <c r="I35" s="29"/>
    </row>
    <row r="36" spans="2:13" x14ac:dyDescent="0.25">
      <c r="B36" s="3" t="s">
        <v>16</v>
      </c>
      <c r="H36" s="29">
        <v>-7729866.7699999996</v>
      </c>
      <c r="I36" s="29"/>
    </row>
    <row r="37" spans="2:13" x14ac:dyDescent="0.25">
      <c r="B37" s="2" t="s">
        <v>18</v>
      </c>
      <c r="H37" s="25">
        <f>SUM(H34:H36)</f>
        <v>28638797.23</v>
      </c>
      <c r="I37" s="25"/>
    </row>
    <row r="38" spans="2:13" ht="15.75" thickBot="1" x14ac:dyDescent="0.3">
      <c r="B38" s="3" t="s">
        <v>19</v>
      </c>
      <c r="H38" s="26">
        <f>H28+H37</f>
        <v>30971959.600000001</v>
      </c>
      <c r="I38" s="27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32" t="s">
        <v>22</v>
      </c>
      <c r="I40" s="32"/>
      <c r="J40" s="32"/>
      <c r="L40" s="8"/>
    </row>
    <row r="41" spans="2:13" ht="14.25" customHeight="1" x14ac:dyDescent="0.25"/>
    <row r="43" spans="2:13" x14ac:dyDescent="0.25">
      <c r="B43" s="31" t="s">
        <v>23</v>
      </c>
      <c r="C43" s="31"/>
      <c r="D43" s="31"/>
      <c r="H43" s="31" t="s">
        <v>25</v>
      </c>
      <c r="I43" s="31"/>
      <c r="J43" s="31"/>
    </row>
    <row r="44" spans="2:13" x14ac:dyDescent="0.25">
      <c r="B44" s="32" t="s">
        <v>24</v>
      </c>
      <c r="C44" s="32"/>
      <c r="D44" s="32"/>
      <c r="H44" s="32" t="s">
        <v>24</v>
      </c>
      <c r="I44" s="32"/>
      <c r="J44" s="32"/>
    </row>
    <row r="45" spans="2:13" ht="13.5" customHeight="1" x14ac:dyDescent="0.25">
      <c r="B45" s="10"/>
      <c r="C45" s="10"/>
      <c r="D45" s="10"/>
      <c r="H45" s="10"/>
      <c r="I45" s="10"/>
      <c r="J45" s="10"/>
    </row>
    <row r="46" spans="2:13" x14ac:dyDescent="0.25">
      <c r="D46" s="32" t="s">
        <v>21</v>
      </c>
      <c r="E46" s="32"/>
      <c r="F46" s="32"/>
      <c r="G46" s="32"/>
      <c r="H46" s="32"/>
    </row>
    <row r="47" spans="2:13" x14ac:dyDescent="0.25">
      <c r="E47" s="10"/>
      <c r="F47" s="10"/>
      <c r="G47" s="10"/>
    </row>
    <row r="48" spans="2:13" x14ac:dyDescent="0.25">
      <c r="E48" s="10"/>
      <c r="F48" s="10"/>
      <c r="G48" s="10"/>
    </row>
    <row r="49" spans="4:14" x14ac:dyDescent="0.25">
      <c r="D49" s="31" t="s">
        <v>26</v>
      </c>
      <c r="E49" s="31"/>
      <c r="F49" s="31"/>
      <c r="G49" s="31"/>
      <c r="H49" s="31"/>
    </row>
    <row r="50" spans="4:14" x14ac:dyDescent="0.25">
      <c r="D50" s="32" t="s">
        <v>28</v>
      </c>
      <c r="E50" s="32"/>
      <c r="F50" s="32"/>
      <c r="G50" s="32"/>
      <c r="H50" s="32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H15:I15"/>
    <mergeCell ref="B9:K9"/>
    <mergeCell ref="B10:K10"/>
    <mergeCell ref="B11:K11"/>
    <mergeCell ref="B12:K12"/>
    <mergeCell ref="H14:I14"/>
    <mergeCell ref="H37:I37"/>
    <mergeCell ref="H16:I16"/>
    <mergeCell ref="H17:I17"/>
    <mergeCell ref="H20:I20"/>
    <mergeCell ref="H21:I21"/>
    <mergeCell ref="H22:I22"/>
    <mergeCell ref="H23:I23"/>
    <mergeCell ref="H27:I27"/>
    <mergeCell ref="H28:I28"/>
    <mergeCell ref="H34:I34"/>
    <mergeCell ref="H35:I35"/>
    <mergeCell ref="H36:I36"/>
    <mergeCell ref="H30:I30"/>
    <mergeCell ref="H31:I31"/>
    <mergeCell ref="D46:H46"/>
    <mergeCell ref="D49:H49"/>
    <mergeCell ref="D50:H50"/>
    <mergeCell ref="H38:I38"/>
    <mergeCell ref="H40:J40"/>
    <mergeCell ref="B43:D43"/>
    <mergeCell ref="H43:J43"/>
    <mergeCell ref="B44:D44"/>
    <mergeCell ref="H44:J4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N54"/>
  <sheetViews>
    <sheetView topLeftCell="A34" workbookViewId="0">
      <selection activeCell="M38" sqref="M38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0" t="s">
        <v>31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x14ac:dyDescent="0.25">
      <c r="B10" s="31" t="s">
        <v>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x14ac:dyDescent="0.25">
      <c r="B12" s="31" t="s">
        <v>37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2.75" customHeight="1" x14ac:dyDescent="0.25">
      <c r="B13" s="2" t="s">
        <v>2</v>
      </c>
    </row>
    <row r="14" spans="2:11" x14ac:dyDescent="0.25">
      <c r="B14" s="2" t="s">
        <v>3</v>
      </c>
      <c r="H14" s="32"/>
      <c r="I14" s="32"/>
    </row>
    <row r="15" spans="2:11" x14ac:dyDescent="0.25">
      <c r="B15" t="s">
        <v>4</v>
      </c>
      <c r="H15" s="29">
        <v>0</v>
      </c>
      <c r="I15" s="29"/>
    </row>
    <row r="16" spans="2:11" x14ac:dyDescent="0.25">
      <c r="B16" t="s">
        <v>5</v>
      </c>
      <c r="H16" s="29">
        <v>26700852.399999999</v>
      </c>
      <c r="I16" s="29"/>
    </row>
    <row r="17" spans="2:13" ht="15.75" thickBot="1" x14ac:dyDescent="0.3">
      <c r="B17" s="2" t="s">
        <v>6</v>
      </c>
      <c r="H17" s="28">
        <f>H15+H16</f>
        <v>26700852.399999999</v>
      </c>
      <c r="I17" s="28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9">
        <v>1601399.68</v>
      </c>
      <c r="I20" s="29"/>
    </row>
    <row r="21" spans="2:13" x14ac:dyDescent="0.25">
      <c r="B21" t="s">
        <v>9</v>
      </c>
      <c r="H21" s="29">
        <v>731762.69</v>
      </c>
      <c r="I21" s="29"/>
    </row>
    <row r="22" spans="2:13" x14ac:dyDescent="0.25">
      <c r="B22" s="2" t="s">
        <v>10</v>
      </c>
      <c r="H22" s="33">
        <f>SUM(H20:H21)</f>
        <v>2333162.37</v>
      </c>
      <c r="I22" s="33"/>
    </row>
    <row r="23" spans="2:13" ht="15.75" thickBot="1" x14ac:dyDescent="0.3">
      <c r="B23" s="2" t="s">
        <v>11</v>
      </c>
      <c r="H23" s="26">
        <f>H17+H22</f>
        <v>29034014.77</v>
      </c>
      <c r="I23" s="27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38</v>
      </c>
      <c r="H27" s="29">
        <v>2333162.37</v>
      </c>
      <c r="I27" s="29"/>
      <c r="M27" s="4"/>
    </row>
    <row r="28" spans="2:13" ht="15.75" thickBot="1" x14ac:dyDescent="0.3">
      <c r="B28" s="2" t="s">
        <v>14</v>
      </c>
      <c r="H28" s="28">
        <f>H27</f>
        <v>2333162.37</v>
      </c>
      <c r="I28" s="28"/>
    </row>
    <row r="29" spans="2:13" x14ac:dyDescent="0.25">
      <c r="M29" s="4"/>
    </row>
    <row r="30" spans="2:13" x14ac:dyDescent="0.25">
      <c r="B30" s="2" t="s">
        <v>39</v>
      </c>
      <c r="H30" s="29">
        <v>0</v>
      </c>
      <c r="I30" s="29"/>
      <c r="M30" s="4"/>
    </row>
    <row r="31" spans="2:13" x14ac:dyDescent="0.25">
      <c r="B31" s="2" t="s">
        <v>40</v>
      </c>
      <c r="H31" s="29">
        <v>0</v>
      </c>
      <c r="I31" s="29"/>
      <c r="M31" s="4"/>
    </row>
    <row r="32" spans="2:13" x14ac:dyDescent="0.25">
      <c r="M32" s="4"/>
    </row>
    <row r="33" spans="2:13" x14ac:dyDescent="0.25">
      <c r="B33" s="2" t="s">
        <v>17</v>
      </c>
      <c r="M33" s="4">
        <f>H34+H36</f>
        <v>26700852.399999999</v>
      </c>
    </row>
    <row r="34" spans="2:13" x14ac:dyDescent="0.25">
      <c r="B34" s="3" t="s">
        <v>15</v>
      </c>
      <c r="H34" s="29">
        <v>36368664</v>
      </c>
      <c r="I34" s="29"/>
    </row>
    <row r="35" spans="2:13" x14ac:dyDescent="0.25">
      <c r="B35" s="2" t="s">
        <v>20</v>
      </c>
      <c r="H35" s="29">
        <v>0</v>
      </c>
      <c r="I35" s="29"/>
    </row>
    <row r="36" spans="2:13" x14ac:dyDescent="0.25">
      <c r="B36" s="3" t="s">
        <v>16</v>
      </c>
      <c r="H36" s="29">
        <v>-9667811.5999999996</v>
      </c>
      <c r="I36" s="29"/>
    </row>
    <row r="37" spans="2:13" x14ac:dyDescent="0.25">
      <c r="B37" s="2" t="s">
        <v>18</v>
      </c>
      <c r="H37" s="25">
        <f>SUM(H34:H36)</f>
        <v>26700852.399999999</v>
      </c>
      <c r="I37" s="25"/>
    </row>
    <row r="38" spans="2:13" ht="15.75" thickBot="1" x14ac:dyDescent="0.3">
      <c r="B38" s="3" t="s">
        <v>19</v>
      </c>
      <c r="H38" s="26">
        <f>H28+H37</f>
        <v>29034014.77</v>
      </c>
      <c r="I38" s="27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32" t="s">
        <v>22</v>
      </c>
      <c r="I40" s="32"/>
      <c r="J40" s="32"/>
      <c r="L40" s="8"/>
    </row>
    <row r="43" spans="2:13" x14ac:dyDescent="0.25">
      <c r="B43" s="31" t="s">
        <v>23</v>
      </c>
      <c r="C43" s="31"/>
      <c r="D43" s="31"/>
      <c r="H43" s="31" t="s">
        <v>25</v>
      </c>
      <c r="I43" s="31"/>
      <c r="J43" s="31"/>
    </row>
    <row r="44" spans="2:13" x14ac:dyDescent="0.25">
      <c r="B44" s="32" t="s">
        <v>24</v>
      </c>
      <c r="C44" s="32"/>
      <c r="D44" s="32"/>
      <c r="H44" s="32" t="s">
        <v>24</v>
      </c>
      <c r="I44" s="32"/>
      <c r="J44" s="32"/>
    </row>
    <row r="45" spans="2:13" x14ac:dyDescent="0.25">
      <c r="B45" s="11"/>
      <c r="C45" s="11"/>
      <c r="D45" s="11"/>
      <c r="H45" s="11"/>
      <c r="I45" s="11"/>
      <c r="J45" s="11"/>
    </row>
    <row r="46" spans="2:13" x14ac:dyDescent="0.25">
      <c r="B46" s="11"/>
      <c r="C46" s="11"/>
      <c r="D46" s="32" t="s">
        <v>21</v>
      </c>
      <c r="E46" s="32"/>
      <c r="F46" s="32"/>
      <c r="G46" s="32"/>
      <c r="H46" s="32"/>
      <c r="I46" s="11"/>
      <c r="J46" s="11"/>
    </row>
    <row r="47" spans="2:13" x14ac:dyDescent="0.25">
      <c r="E47" s="11"/>
      <c r="F47" s="11"/>
      <c r="G47" s="11"/>
    </row>
    <row r="48" spans="2:13" x14ac:dyDescent="0.25">
      <c r="E48" s="11"/>
      <c r="F48" s="11"/>
      <c r="G48" s="11"/>
    </row>
    <row r="49" spans="4:14" x14ac:dyDescent="0.25">
      <c r="D49" s="31" t="s">
        <v>26</v>
      </c>
      <c r="E49" s="31"/>
      <c r="F49" s="31"/>
      <c r="G49" s="31"/>
      <c r="H49" s="31"/>
    </row>
    <row r="50" spans="4:14" x14ac:dyDescent="0.25">
      <c r="D50" s="32" t="s">
        <v>28</v>
      </c>
      <c r="E50" s="32"/>
      <c r="F50" s="32"/>
      <c r="G50" s="32"/>
      <c r="H50" s="32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D46:H46"/>
    <mergeCell ref="D49:H49"/>
    <mergeCell ref="D50:H50"/>
    <mergeCell ref="H38:I38"/>
    <mergeCell ref="H40:J40"/>
    <mergeCell ref="B43:D43"/>
    <mergeCell ref="H43:J43"/>
    <mergeCell ref="B44:D44"/>
    <mergeCell ref="H44:J44"/>
    <mergeCell ref="H37:I37"/>
    <mergeCell ref="H16:I16"/>
    <mergeCell ref="H17:I17"/>
    <mergeCell ref="H20:I20"/>
    <mergeCell ref="H21:I21"/>
    <mergeCell ref="H22:I22"/>
    <mergeCell ref="H23:I23"/>
    <mergeCell ref="H27:I27"/>
    <mergeCell ref="H28:I28"/>
    <mergeCell ref="H34:I34"/>
    <mergeCell ref="H35:I35"/>
    <mergeCell ref="H36:I36"/>
    <mergeCell ref="H15:I15"/>
    <mergeCell ref="H30:I30"/>
    <mergeCell ref="H31:I31"/>
    <mergeCell ref="B9:K9"/>
    <mergeCell ref="B10:K10"/>
    <mergeCell ref="B11:K11"/>
    <mergeCell ref="B12:K12"/>
    <mergeCell ref="H14:I1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54"/>
  <sheetViews>
    <sheetView topLeftCell="A34" workbookViewId="0">
      <selection activeCell="Q50" sqref="Q50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8" spans="2:11" ht="12" customHeight="1" x14ac:dyDescent="0.25"/>
    <row r="9" spans="2:11" ht="16.5" x14ac:dyDescent="0.25">
      <c r="B9" s="30" t="s">
        <v>31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x14ac:dyDescent="0.25">
      <c r="B10" s="31" t="s">
        <v>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x14ac:dyDescent="0.25">
      <c r="B12" s="31" t="s">
        <v>41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4.25" customHeight="1" x14ac:dyDescent="0.25">
      <c r="B13" s="2" t="s">
        <v>2</v>
      </c>
    </row>
    <row r="14" spans="2:11" x14ac:dyDescent="0.25">
      <c r="B14" s="2" t="s">
        <v>3</v>
      </c>
      <c r="H14" s="32"/>
      <c r="I14" s="32"/>
    </row>
    <row r="15" spans="2:11" x14ac:dyDescent="0.25">
      <c r="B15" t="s">
        <v>4</v>
      </c>
      <c r="H15" s="29">
        <v>0</v>
      </c>
      <c r="I15" s="29"/>
    </row>
    <row r="16" spans="2:11" x14ac:dyDescent="0.25">
      <c r="B16" t="s">
        <v>5</v>
      </c>
      <c r="H16" s="29">
        <v>24786091.539999999</v>
      </c>
      <c r="I16" s="29"/>
    </row>
    <row r="17" spans="2:13" ht="15.75" thickBot="1" x14ac:dyDescent="0.3">
      <c r="B17" s="2" t="s">
        <v>6</v>
      </c>
      <c r="H17" s="28">
        <f>H15+H16</f>
        <v>24786091.539999999</v>
      </c>
      <c r="I17" s="28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9">
        <v>1601399.68</v>
      </c>
      <c r="I20" s="29"/>
    </row>
    <row r="21" spans="2:13" x14ac:dyDescent="0.25">
      <c r="B21" t="s">
        <v>9</v>
      </c>
      <c r="H21" s="29">
        <v>731762.69</v>
      </c>
      <c r="I21" s="29"/>
    </row>
    <row r="22" spans="2:13" x14ac:dyDescent="0.25">
      <c r="B22" s="2" t="s">
        <v>10</v>
      </c>
      <c r="H22" s="33">
        <f>SUM(H20:H21)</f>
        <v>2333162.37</v>
      </c>
      <c r="I22" s="33"/>
    </row>
    <row r="23" spans="2:13" ht="15.75" thickBot="1" x14ac:dyDescent="0.3">
      <c r="B23" s="2" t="s">
        <v>11</v>
      </c>
      <c r="H23" s="26">
        <f>H17+H22</f>
        <v>27119253.91</v>
      </c>
      <c r="I23" s="27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42</v>
      </c>
      <c r="H27" s="29">
        <v>2333162.37</v>
      </c>
      <c r="I27" s="29"/>
      <c r="M27" s="4"/>
    </row>
    <row r="28" spans="2:13" ht="15.75" thickBot="1" x14ac:dyDescent="0.3">
      <c r="B28" s="2" t="s">
        <v>14</v>
      </c>
      <c r="H28" s="28">
        <f>H27</f>
        <v>2333162.37</v>
      </c>
      <c r="I28" s="28"/>
    </row>
    <row r="29" spans="2:13" x14ac:dyDescent="0.25">
      <c r="M29" s="4"/>
    </row>
    <row r="30" spans="2:13" x14ac:dyDescent="0.25">
      <c r="B30" s="2" t="s">
        <v>39</v>
      </c>
      <c r="H30" s="29">
        <v>0</v>
      </c>
      <c r="I30" s="29"/>
      <c r="M30" s="4"/>
    </row>
    <row r="31" spans="2:13" x14ac:dyDescent="0.25">
      <c r="B31" s="2" t="s">
        <v>40</v>
      </c>
      <c r="H31" s="29">
        <v>0</v>
      </c>
      <c r="I31" s="29"/>
      <c r="M31" s="4"/>
    </row>
    <row r="32" spans="2:13" x14ac:dyDescent="0.25">
      <c r="M32" s="4"/>
    </row>
    <row r="33" spans="2:13" x14ac:dyDescent="0.25">
      <c r="B33" s="2" t="s">
        <v>17</v>
      </c>
      <c r="M33" s="4">
        <f>H34+H36</f>
        <v>24786091.539999999</v>
      </c>
    </row>
    <row r="34" spans="2:13" x14ac:dyDescent="0.25">
      <c r="B34" s="3" t="s">
        <v>15</v>
      </c>
      <c r="H34" s="29">
        <v>36368664</v>
      </c>
      <c r="I34" s="29"/>
    </row>
    <row r="35" spans="2:13" x14ac:dyDescent="0.25">
      <c r="B35" s="2" t="s">
        <v>20</v>
      </c>
      <c r="H35" s="29">
        <v>0</v>
      </c>
      <c r="I35" s="29"/>
    </row>
    <row r="36" spans="2:13" x14ac:dyDescent="0.25">
      <c r="B36" s="3" t="s">
        <v>16</v>
      </c>
      <c r="H36" s="29">
        <v>-11582572.460000001</v>
      </c>
      <c r="I36" s="29"/>
    </row>
    <row r="37" spans="2:13" x14ac:dyDescent="0.25">
      <c r="B37" s="2" t="s">
        <v>18</v>
      </c>
      <c r="H37" s="25">
        <f>SUM(H34:H36)</f>
        <v>24786091.539999999</v>
      </c>
      <c r="I37" s="25"/>
    </row>
    <row r="38" spans="2:13" ht="15.75" thickBot="1" x14ac:dyDescent="0.3">
      <c r="B38" s="3" t="s">
        <v>19</v>
      </c>
      <c r="H38" s="26">
        <f>H28+H37</f>
        <v>27119253.91</v>
      </c>
      <c r="I38" s="27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32" t="s">
        <v>22</v>
      </c>
      <c r="I40" s="32"/>
      <c r="J40" s="32"/>
      <c r="L40" s="8"/>
    </row>
    <row r="43" spans="2:13" x14ac:dyDescent="0.25">
      <c r="B43" s="31" t="s">
        <v>23</v>
      </c>
      <c r="C43" s="31"/>
      <c r="D43" s="31"/>
      <c r="H43" s="31" t="s">
        <v>25</v>
      </c>
      <c r="I43" s="31"/>
      <c r="J43" s="31"/>
    </row>
    <row r="44" spans="2:13" x14ac:dyDescent="0.25">
      <c r="B44" s="32" t="s">
        <v>24</v>
      </c>
      <c r="C44" s="32"/>
      <c r="D44" s="32"/>
      <c r="H44" s="32" t="s">
        <v>24</v>
      </c>
      <c r="I44" s="32"/>
      <c r="J44" s="32"/>
    </row>
    <row r="45" spans="2:13" x14ac:dyDescent="0.25">
      <c r="B45" s="13"/>
      <c r="C45" s="13"/>
      <c r="D45" s="13"/>
      <c r="H45" s="13"/>
      <c r="I45" s="13"/>
      <c r="J45" s="13"/>
    </row>
    <row r="46" spans="2:13" x14ac:dyDescent="0.25">
      <c r="B46" s="13"/>
      <c r="C46" s="13"/>
      <c r="D46" s="32" t="s">
        <v>21</v>
      </c>
      <c r="E46" s="32"/>
      <c r="F46" s="32"/>
      <c r="G46" s="32"/>
      <c r="H46" s="32"/>
      <c r="I46" s="13"/>
      <c r="J46" s="13"/>
    </row>
    <row r="47" spans="2:13" x14ac:dyDescent="0.25">
      <c r="E47" s="13"/>
      <c r="F47" s="13"/>
      <c r="G47" s="13"/>
    </row>
    <row r="48" spans="2:13" x14ac:dyDescent="0.25">
      <c r="E48" s="13"/>
      <c r="F48" s="13"/>
      <c r="G48" s="13"/>
    </row>
    <row r="49" spans="4:14" x14ac:dyDescent="0.25">
      <c r="D49" s="31" t="s">
        <v>26</v>
      </c>
      <c r="E49" s="31"/>
      <c r="F49" s="31"/>
      <c r="G49" s="31"/>
      <c r="H49" s="31"/>
    </row>
    <row r="50" spans="4:14" x14ac:dyDescent="0.25">
      <c r="D50" s="32" t="s">
        <v>28</v>
      </c>
      <c r="E50" s="32"/>
      <c r="F50" s="32"/>
      <c r="G50" s="32"/>
      <c r="H50" s="32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H15:I15"/>
    <mergeCell ref="B9:K9"/>
    <mergeCell ref="B10:K10"/>
    <mergeCell ref="B11:K11"/>
    <mergeCell ref="B12:K12"/>
    <mergeCell ref="H14:I14"/>
    <mergeCell ref="H35:I35"/>
    <mergeCell ref="H16:I16"/>
    <mergeCell ref="H17:I17"/>
    <mergeCell ref="H20:I20"/>
    <mergeCell ref="H21:I21"/>
    <mergeCell ref="H22:I22"/>
    <mergeCell ref="H23:I23"/>
    <mergeCell ref="H27:I27"/>
    <mergeCell ref="H28:I28"/>
    <mergeCell ref="H30:I30"/>
    <mergeCell ref="H31:I31"/>
    <mergeCell ref="H34:I34"/>
    <mergeCell ref="H36:I36"/>
    <mergeCell ref="H37:I37"/>
    <mergeCell ref="H38:I38"/>
    <mergeCell ref="H40:J40"/>
    <mergeCell ref="B43:D43"/>
    <mergeCell ref="H43:J43"/>
    <mergeCell ref="B44:D44"/>
    <mergeCell ref="H44:J44"/>
    <mergeCell ref="D46:H46"/>
    <mergeCell ref="D49:H49"/>
    <mergeCell ref="D50:H50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N58"/>
  <sheetViews>
    <sheetView topLeftCell="A46" workbookViewId="0">
      <selection activeCell="B31" sqref="B31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40" t="s">
        <v>44</v>
      </c>
      <c r="C5" s="40"/>
      <c r="D5" s="40"/>
      <c r="E5" s="40"/>
      <c r="F5" s="40"/>
      <c r="G5" s="40"/>
      <c r="H5" s="40"/>
      <c r="I5" s="40"/>
      <c r="J5" s="40"/>
    </row>
    <row r="6" spans="2:11" ht="18.75" x14ac:dyDescent="0.3">
      <c r="B6" s="40" t="s">
        <v>45</v>
      </c>
      <c r="C6" s="40"/>
      <c r="D6" s="40"/>
      <c r="E6" s="40"/>
      <c r="F6" s="40"/>
      <c r="G6" s="40"/>
      <c r="H6" s="40"/>
      <c r="I6" s="40"/>
      <c r="J6" s="40"/>
    </row>
    <row r="7" spans="2:11" ht="18.75" x14ac:dyDescent="0.3">
      <c r="B7" s="41" t="s">
        <v>46</v>
      </c>
      <c r="C7" s="41"/>
      <c r="D7" s="41"/>
      <c r="E7" s="41"/>
      <c r="F7" s="41"/>
      <c r="G7" s="41"/>
      <c r="H7" s="41"/>
      <c r="I7" s="41"/>
      <c r="J7" s="41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42" t="s">
        <v>49</v>
      </c>
      <c r="C9" s="42"/>
      <c r="D9" s="42"/>
      <c r="E9" s="42"/>
      <c r="F9" s="42"/>
      <c r="G9" s="42"/>
      <c r="H9" s="42"/>
      <c r="I9" s="42"/>
      <c r="J9" s="17"/>
    </row>
    <row r="11" spans="2:11" ht="12" customHeight="1" x14ac:dyDescent="0.25"/>
    <row r="12" spans="2:11" ht="16.5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2:1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2:1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2:11" x14ac:dyDescent="0.25">
      <c r="B15" s="31" t="s">
        <v>48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32"/>
      <c r="I17" s="32"/>
    </row>
    <row r="18" spans="2:13" x14ac:dyDescent="0.25">
      <c r="B18" t="s">
        <v>4</v>
      </c>
      <c r="H18" s="35">
        <v>52910081.579999998</v>
      </c>
      <c r="I18" s="35"/>
    </row>
    <row r="19" spans="2:13" x14ac:dyDescent="0.25">
      <c r="B19" t="s">
        <v>5</v>
      </c>
      <c r="H19" s="29">
        <v>43559805.479999997</v>
      </c>
      <c r="I19" s="29"/>
    </row>
    <row r="20" spans="2:13" x14ac:dyDescent="0.25">
      <c r="B20" t="s">
        <v>43</v>
      </c>
      <c r="H20" s="34">
        <v>81230552.450000003</v>
      </c>
      <c r="I20" s="34"/>
    </row>
    <row r="21" spans="2:13" ht="15.75" thickBot="1" x14ac:dyDescent="0.3">
      <c r="B21" s="2" t="s">
        <v>6</v>
      </c>
      <c r="H21" s="28">
        <f>H18+H19+H20</f>
        <v>177700439.50999999</v>
      </c>
      <c r="I21" s="28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9">
        <v>548407891.35000002</v>
      </c>
      <c r="I24" s="29"/>
    </row>
    <row r="25" spans="2:13" x14ac:dyDescent="0.25">
      <c r="B25" t="s">
        <v>9</v>
      </c>
      <c r="H25" s="29"/>
      <c r="I25" s="29"/>
    </row>
    <row r="26" spans="2:13" x14ac:dyDescent="0.25">
      <c r="B26" s="2" t="s">
        <v>10</v>
      </c>
      <c r="H26" s="33">
        <f>SUM(H24:H25)</f>
        <v>548407891.35000002</v>
      </c>
      <c r="I26" s="33"/>
    </row>
    <row r="27" spans="2:13" ht="15.75" thickBot="1" x14ac:dyDescent="0.3">
      <c r="B27" s="2" t="s">
        <v>11</v>
      </c>
      <c r="H27" s="44">
        <f>H21+H26</f>
        <v>726108330.86000001</v>
      </c>
      <c r="I27" s="45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58</v>
      </c>
      <c r="H31" s="29">
        <v>113803005.45999999</v>
      </c>
      <c r="I31" s="29"/>
      <c r="M31" s="4"/>
    </row>
    <row r="32" spans="2:13" ht="15.75" thickBot="1" x14ac:dyDescent="0.3">
      <c r="B32" s="2" t="s">
        <v>14</v>
      </c>
      <c r="H32" s="28">
        <f>H31</f>
        <v>113803005.45999999</v>
      </c>
      <c r="I32" s="28"/>
    </row>
    <row r="33" spans="2:13" x14ac:dyDescent="0.25">
      <c r="M33" s="4"/>
    </row>
    <row r="34" spans="2:13" x14ac:dyDescent="0.25">
      <c r="B34" s="2" t="s">
        <v>39</v>
      </c>
      <c r="H34" s="43">
        <v>0</v>
      </c>
      <c r="I34" s="43"/>
      <c r="M34" s="4"/>
    </row>
    <row r="35" spans="2:13" x14ac:dyDescent="0.25">
      <c r="B35" s="2" t="s">
        <v>40</v>
      </c>
      <c r="H35" s="43">
        <v>0</v>
      </c>
      <c r="I35" s="43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612305325.39999962</v>
      </c>
    </row>
    <row r="38" spans="2:13" x14ac:dyDescent="0.25">
      <c r="B38" s="3" t="s">
        <v>15</v>
      </c>
      <c r="H38" s="29">
        <v>4016752691.9899998</v>
      </c>
      <c r="I38" s="29"/>
    </row>
    <row r="39" spans="2:13" x14ac:dyDescent="0.25">
      <c r="B39" s="2" t="s">
        <v>20</v>
      </c>
      <c r="H39" s="43">
        <v>0</v>
      </c>
      <c r="I39" s="43"/>
    </row>
    <row r="40" spans="2:13" x14ac:dyDescent="0.25">
      <c r="B40" s="3" t="s">
        <v>16</v>
      </c>
      <c r="H40" s="29">
        <v>-3404447366.5900002</v>
      </c>
      <c r="I40" s="29"/>
    </row>
    <row r="41" spans="2:13" x14ac:dyDescent="0.25">
      <c r="B41" s="2" t="s">
        <v>18</v>
      </c>
      <c r="H41" s="25">
        <f>SUM(H38:H40)</f>
        <v>612305325.39999962</v>
      </c>
      <c r="I41" s="25"/>
    </row>
    <row r="42" spans="2:13" ht="15.75" thickBot="1" x14ac:dyDescent="0.3">
      <c r="B42" s="3" t="s">
        <v>19</v>
      </c>
      <c r="H42" s="36">
        <f>H32+H41</f>
        <v>726108330.85999966</v>
      </c>
      <c r="I42" s="37"/>
      <c r="M42" s="4">
        <f>H42-H27</f>
        <v>0</v>
      </c>
    </row>
    <row r="43" spans="2:13" ht="15.75" thickTop="1" x14ac:dyDescent="0.25">
      <c r="B43" s="3"/>
      <c r="H43" s="6"/>
      <c r="I43" s="7"/>
    </row>
    <row r="44" spans="2:13" x14ac:dyDescent="0.25">
      <c r="B44" s="3"/>
      <c r="H44" s="32"/>
      <c r="I44" s="32"/>
      <c r="J44" s="32"/>
      <c r="L44" s="8"/>
    </row>
    <row r="45" spans="2:13" x14ac:dyDescent="0.25">
      <c r="E45" s="14"/>
    </row>
    <row r="46" spans="2:13" x14ac:dyDescent="0.25">
      <c r="B46" s="19" t="s">
        <v>50</v>
      </c>
      <c r="C46" s="19"/>
      <c r="D46" s="20"/>
      <c r="E46" s="20"/>
      <c r="G46" s="38" t="s">
        <v>53</v>
      </c>
      <c r="H46" s="38"/>
      <c r="I46" s="38"/>
    </row>
    <row r="47" spans="2:13" x14ac:dyDescent="0.25">
      <c r="B47" s="21" t="s">
        <v>51</v>
      </c>
      <c r="C47" s="21"/>
      <c r="D47" s="22"/>
      <c r="E47" s="22"/>
      <c r="G47" s="39" t="s">
        <v>54</v>
      </c>
      <c r="H47" s="39"/>
      <c r="I47" s="39"/>
      <c r="J47" s="22"/>
      <c r="M47" s="5">
        <f>+H27-H42</f>
        <v>0</v>
      </c>
    </row>
    <row r="48" spans="2:13" x14ac:dyDescent="0.25">
      <c r="B48" s="20" t="s">
        <v>52</v>
      </c>
      <c r="C48" s="20"/>
      <c r="G48" s="31" t="s">
        <v>55</v>
      </c>
      <c r="H48" s="31"/>
      <c r="I48" s="31"/>
      <c r="J48" s="22"/>
    </row>
    <row r="49" spans="2:14" x14ac:dyDescent="0.25">
      <c r="B49" s="14"/>
      <c r="C49" s="14"/>
      <c r="D49" s="14"/>
      <c r="H49" s="14"/>
      <c r="I49" s="14"/>
      <c r="J49" s="14"/>
    </row>
    <row r="50" spans="2:14" x14ac:dyDescent="0.25">
      <c r="B50" s="14"/>
      <c r="C50" s="14"/>
      <c r="D50" s="32"/>
      <c r="E50" s="32"/>
      <c r="F50" s="32"/>
      <c r="G50" s="32"/>
      <c r="H50" s="32"/>
      <c r="I50" s="14"/>
      <c r="J50" s="14"/>
    </row>
    <row r="51" spans="2:14" x14ac:dyDescent="0.25">
      <c r="E51" s="14"/>
      <c r="F51" s="14"/>
      <c r="G51" s="14"/>
    </row>
    <row r="52" spans="2:14" x14ac:dyDescent="0.25">
      <c r="F52" s="14"/>
      <c r="G52" s="14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B5:J5"/>
    <mergeCell ref="B6:J6"/>
    <mergeCell ref="B7:J7"/>
    <mergeCell ref="B9:I9"/>
    <mergeCell ref="H39:I39"/>
    <mergeCell ref="H19:I19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D50:H50"/>
    <mergeCell ref="H40:I40"/>
    <mergeCell ref="H41:I41"/>
    <mergeCell ref="H42:I42"/>
    <mergeCell ref="H44:J44"/>
    <mergeCell ref="G46:I46"/>
    <mergeCell ref="G47:I47"/>
    <mergeCell ref="G48:I48"/>
    <mergeCell ref="H20:I20"/>
    <mergeCell ref="H18:I18"/>
    <mergeCell ref="B12:K12"/>
    <mergeCell ref="B13:K13"/>
    <mergeCell ref="B14:K14"/>
    <mergeCell ref="B15:K15"/>
    <mergeCell ref="H17:I17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N58"/>
  <sheetViews>
    <sheetView workbookViewId="0">
      <selection activeCell="D27" sqref="D27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40" t="s">
        <v>44</v>
      </c>
      <c r="C5" s="40"/>
      <c r="D5" s="40"/>
      <c r="E5" s="40"/>
      <c r="F5" s="40"/>
      <c r="G5" s="40"/>
      <c r="H5" s="40"/>
      <c r="I5" s="40"/>
      <c r="J5" s="40"/>
    </row>
    <row r="6" spans="2:11" ht="18.75" x14ac:dyDescent="0.3">
      <c r="B6" s="40" t="s">
        <v>45</v>
      </c>
      <c r="C6" s="40"/>
      <c r="D6" s="40"/>
      <c r="E6" s="40"/>
      <c r="F6" s="40"/>
      <c r="G6" s="40"/>
      <c r="H6" s="40"/>
      <c r="I6" s="40"/>
      <c r="J6" s="40"/>
    </row>
    <row r="7" spans="2:11" ht="18.75" x14ac:dyDescent="0.3">
      <c r="B7" s="41" t="s">
        <v>46</v>
      </c>
      <c r="C7" s="41"/>
      <c r="D7" s="41"/>
      <c r="E7" s="41"/>
      <c r="F7" s="41"/>
      <c r="G7" s="41"/>
      <c r="H7" s="41"/>
      <c r="I7" s="41"/>
      <c r="J7" s="41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42" t="s">
        <v>49</v>
      </c>
      <c r="C9" s="42"/>
      <c r="D9" s="42"/>
      <c r="E9" s="42"/>
      <c r="F9" s="42"/>
      <c r="G9" s="42"/>
      <c r="H9" s="42"/>
      <c r="I9" s="42"/>
      <c r="J9" s="17"/>
    </row>
    <row r="11" spans="2:11" ht="12" customHeight="1" x14ac:dyDescent="0.25"/>
    <row r="12" spans="2:11" ht="16.5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2:1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2:1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2:11" x14ac:dyDescent="0.25">
      <c r="B15" s="31" t="s">
        <v>60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32"/>
      <c r="I17" s="32"/>
    </row>
    <row r="18" spans="2:13" x14ac:dyDescent="0.25">
      <c r="B18" t="s">
        <v>4</v>
      </c>
      <c r="H18" s="35">
        <v>51821469.950000003</v>
      </c>
      <c r="I18" s="35"/>
    </row>
    <row r="19" spans="2:13" x14ac:dyDescent="0.25">
      <c r="B19" t="s">
        <v>5</v>
      </c>
      <c r="H19" s="29">
        <v>3274110133.1500001</v>
      </c>
      <c r="I19" s="29"/>
    </row>
    <row r="20" spans="2:13" x14ac:dyDescent="0.25">
      <c r="B20" t="s">
        <v>43</v>
      </c>
      <c r="H20" s="34">
        <v>81230552.450000003</v>
      </c>
      <c r="I20" s="34"/>
      <c r="M20" s="5">
        <v>51821469.950000003</v>
      </c>
    </row>
    <row r="21" spans="2:13" ht="15.75" thickBot="1" x14ac:dyDescent="0.3">
      <c r="B21" s="2" t="s">
        <v>6</v>
      </c>
      <c r="H21" s="28">
        <f>H18+H19+H20</f>
        <v>3407162155.5499997</v>
      </c>
      <c r="I21" s="28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9">
        <v>548407891.35000002</v>
      </c>
      <c r="I24" s="29"/>
    </row>
    <row r="25" spans="2:13" x14ac:dyDescent="0.25">
      <c r="B25" t="s">
        <v>9</v>
      </c>
      <c r="H25" s="29"/>
      <c r="I25" s="29"/>
    </row>
    <row r="26" spans="2:13" x14ac:dyDescent="0.25">
      <c r="B26" s="2" t="s">
        <v>10</v>
      </c>
      <c r="H26" s="33">
        <f>SUM(H24:H25)</f>
        <v>548407891.35000002</v>
      </c>
      <c r="I26" s="33"/>
    </row>
    <row r="27" spans="2:13" ht="15.75" thickBot="1" x14ac:dyDescent="0.3">
      <c r="B27" s="2" t="s">
        <v>11</v>
      </c>
      <c r="H27" s="44">
        <f>H21+H26</f>
        <v>3955570046.8999996</v>
      </c>
      <c r="I27" s="45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59</v>
      </c>
      <c r="H31" s="29">
        <v>113803005.45999999</v>
      </c>
      <c r="I31" s="29"/>
      <c r="M31" s="4"/>
    </row>
    <row r="32" spans="2:13" ht="15.75" thickBot="1" x14ac:dyDescent="0.3">
      <c r="B32" s="2" t="s">
        <v>14</v>
      </c>
      <c r="H32" s="28">
        <f>H31</f>
        <v>113803005.45999999</v>
      </c>
      <c r="I32" s="28"/>
    </row>
    <row r="33" spans="2:13" x14ac:dyDescent="0.25">
      <c r="M33" s="4"/>
    </row>
    <row r="34" spans="2:13" x14ac:dyDescent="0.25">
      <c r="B34" s="2" t="s">
        <v>39</v>
      </c>
      <c r="H34" s="43">
        <v>0</v>
      </c>
      <c r="I34" s="43"/>
      <c r="M34" s="4"/>
    </row>
    <row r="35" spans="2:13" x14ac:dyDescent="0.25">
      <c r="B35" s="2" t="s">
        <v>40</v>
      </c>
      <c r="H35" s="43">
        <v>0</v>
      </c>
      <c r="I35" s="43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3841767041.4400001</v>
      </c>
    </row>
    <row r="38" spans="2:13" x14ac:dyDescent="0.25">
      <c r="B38" s="3" t="s">
        <v>15</v>
      </c>
      <c r="H38" s="29">
        <v>3825592692.0999999</v>
      </c>
      <c r="I38" s="29"/>
    </row>
    <row r="39" spans="2:13" x14ac:dyDescent="0.25">
      <c r="B39" s="2" t="s">
        <v>20</v>
      </c>
      <c r="H39" s="43">
        <v>0</v>
      </c>
      <c r="I39" s="43"/>
    </row>
    <row r="40" spans="2:13" x14ac:dyDescent="0.25">
      <c r="B40" s="3" t="s">
        <v>16</v>
      </c>
      <c r="H40" s="29">
        <v>16174349.34</v>
      </c>
      <c r="I40" s="29"/>
      <c r="M40" s="5">
        <f>+H27-H42</f>
        <v>0</v>
      </c>
    </row>
    <row r="41" spans="2:13" x14ac:dyDescent="0.25">
      <c r="B41" s="2" t="s">
        <v>18</v>
      </c>
      <c r="H41" s="25">
        <f>SUM(H38:H40)</f>
        <v>3841767041.4400001</v>
      </c>
      <c r="I41" s="25"/>
    </row>
    <row r="42" spans="2:13" ht="15.75" thickBot="1" x14ac:dyDescent="0.3">
      <c r="B42" s="3" t="s">
        <v>19</v>
      </c>
      <c r="H42" s="36">
        <f>H32+H41</f>
        <v>3955570046.9000001</v>
      </c>
      <c r="I42" s="37"/>
      <c r="M42" s="4">
        <f>H42-H27</f>
        <v>0</v>
      </c>
    </row>
    <row r="43" spans="2:13" ht="15.75" thickTop="1" x14ac:dyDescent="0.25">
      <c r="B43" s="3"/>
      <c r="H43" s="6"/>
      <c r="I43" s="7"/>
      <c r="M43" s="5">
        <f>+H40+M42</f>
        <v>16174349.34</v>
      </c>
    </row>
    <row r="44" spans="2:13" x14ac:dyDescent="0.25">
      <c r="B44" s="3"/>
      <c r="H44" s="32"/>
      <c r="I44" s="32"/>
      <c r="J44" s="32"/>
      <c r="L44" s="8"/>
      <c r="M44" s="4">
        <f>+H27-H42</f>
        <v>0</v>
      </c>
    </row>
    <row r="45" spans="2:13" x14ac:dyDescent="0.25">
      <c r="E45" s="16"/>
    </row>
    <row r="46" spans="2:13" x14ac:dyDescent="0.25">
      <c r="B46" s="19" t="s">
        <v>50</v>
      </c>
      <c r="C46" s="19"/>
      <c r="D46" s="20"/>
      <c r="E46" s="20"/>
      <c r="G46" s="38" t="s">
        <v>53</v>
      </c>
      <c r="H46" s="38"/>
      <c r="I46" s="38"/>
    </row>
    <row r="47" spans="2:13" x14ac:dyDescent="0.25">
      <c r="B47" s="21" t="s">
        <v>51</v>
      </c>
      <c r="C47" s="21"/>
      <c r="D47" s="22"/>
      <c r="E47" s="22"/>
      <c r="G47" s="39" t="s">
        <v>54</v>
      </c>
      <c r="H47" s="39"/>
      <c r="I47" s="39"/>
      <c r="J47" s="22"/>
      <c r="M47" s="5">
        <f>+H42-H27</f>
        <v>0</v>
      </c>
    </row>
    <row r="48" spans="2:13" x14ac:dyDescent="0.25">
      <c r="B48" s="20" t="s">
        <v>52</v>
      </c>
      <c r="C48" s="20"/>
      <c r="G48" s="31" t="s">
        <v>55</v>
      </c>
      <c r="H48" s="31"/>
      <c r="I48" s="31"/>
      <c r="J48" s="22"/>
    </row>
    <row r="49" spans="2:14" x14ac:dyDescent="0.25">
      <c r="B49" s="16"/>
      <c r="C49" s="16"/>
      <c r="D49" s="16"/>
      <c r="H49" s="16"/>
      <c r="I49" s="16"/>
      <c r="J49" s="16"/>
    </row>
    <row r="50" spans="2:14" x14ac:dyDescent="0.25">
      <c r="B50" s="16"/>
      <c r="C50" s="16"/>
      <c r="D50" s="32"/>
      <c r="E50" s="32"/>
      <c r="F50" s="32"/>
      <c r="G50" s="32"/>
      <c r="H50" s="32"/>
      <c r="I50" s="16"/>
      <c r="J50" s="16"/>
    </row>
    <row r="51" spans="2:14" x14ac:dyDescent="0.25">
      <c r="E51" s="16"/>
      <c r="F51" s="16"/>
      <c r="G51" s="16"/>
    </row>
    <row r="52" spans="2:14" x14ac:dyDescent="0.25">
      <c r="F52" s="16"/>
      <c r="G52" s="16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D50:H50"/>
    <mergeCell ref="H41:I41"/>
    <mergeCell ref="H42:I42"/>
    <mergeCell ref="H44:J44"/>
    <mergeCell ref="G46:I46"/>
    <mergeCell ref="G47:I47"/>
    <mergeCell ref="G48:I48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N58"/>
  <sheetViews>
    <sheetView topLeftCell="A25" workbookViewId="0">
      <selection activeCell="D27" sqref="D27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40" t="s">
        <v>44</v>
      </c>
      <c r="C5" s="40"/>
      <c r="D5" s="40"/>
      <c r="E5" s="40"/>
      <c r="F5" s="40"/>
      <c r="G5" s="40"/>
      <c r="H5" s="40"/>
      <c r="I5" s="40"/>
      <c r="J5" s="40"/>
    </row>
    <row r="6" spans="2:11" ht="18.75" x14ac:dyDescent="0.3">
      <c r="B6" s="40" t="s">
        <v>45</v>
      </c>
      <c r="C6" s="40"/>
      <c r="D6" s="40"/>
      <c r="E6" s="40"/>
      <c r="F6" s="40"/>
      <c r="G6" s="40"/>
      <c r="H6" s="40"/>
      <c r="I6" s="40"/>
      <c r="J6" s="40"/>
    </row>
    <row r="7" spans="2:11" ht="18.75" x14ac:dyDescent="0.3">
      <c r="B7" s="41" t="s">
        <v>46</v>
      </c>
      <c r="C7" s="41"/>
      <c r="D7" s="41"/>
      <c r="E7" s="41"/>
      <c r="F7" s="41"/>
      <c r="G7" s="41"/>
      <c r="H7" s="41"/>
      <c r="I7" s="41"/>
      <c r="J7" s="41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42" t="s">
        <v>49</v>
      </c>
      <c r="C9" s="42"/>
      <c r="D9" s="42"/>
      <c r="E9" s="42"/>
      <c r="F9" s="42"/>
      <c r="G9" s="42"/>
      <c r="H9" s="42"/>
      <c r="I9" s="42"/>
      <c r="J9" s="17"/>
    </row>
    <row r="11" spans="2:11" ht="12" customHeight="1" x14ac:dyDescent="0.25"/>
    <row r="12" spans="2:11" ht="16.5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2:1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2:1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2:11" x14ac:dyDescent="0.25">
      <c r="B15" s="31" t="s">
        <v>56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32"/>
      <c r="I17" s="32"/>
    </row>
    <row r="18" spans="2:13" x14ac:dyDescent="0.25">
      <c r="B18" t="s">
        <v>4</v>
      </c>
      <c r="H18" s="35">
        <v>46086330.5</v>
      </c>
      <c r="I18" s="35"/>
    </row>
    <row r="19" spans="2:13" x14ac:dyDescent="0.25">
      <c r="B19" t="s">
        <v>5</v>
      </c>
      <c r="H19" s="29">
        <v>3538051386.25</v>
      </c>
      <c r="I19" s="29"/>
    </row>
    <row r="20" spans="2:13" x14ac:dyDescent="0.25">
      <c r="B20" t="s">
        <v>43</v>
      </c>
      <c r="H20" s="34">
        <v>81230552.450000003</v>
      </c>
      <c r="I20" s="34"/>
    </row>
    <row r="21" spans="2:13" ht="15.75" thickBot="1" x14ac:dyDescent="0.3">
      <c r="B21" s="2" t="s">
        <v>6</v>
      </c>
      <c r="H21" s="28">
        <f>H18+H19+H20</f>
        <v>3665368269.1999998</v>
      </c>
      <c r="I21" s="28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9">
        <v>548407891.35000002</v>
      </c>
      <c r="I24" s="29"/>
    </row>
    <row r="25" spans="2:13" x14ac:dyDescent="0.25">
      <c r="B25" t="s">
        <v>9</v>
      </c>
      <c r="H25" s="29"/>
      <c r="I25" s="29"/>
    </row>
    <row r="26" spans="2:13" x14ac:dyDescent="0.25">
      <c r="B26" s="2" t="s">
        <v>10</v>
      </c>
      <c r="H26" s="33">
        <f>SUM(H24:H25)</f>
        <v>548407891.35000002</v>
      </c>
      <c r="I26" s="33"/>
    </row>
    <row r="27" spans="2:13" ht="15.75" thickBot="1" x14ac:dyDescent="0.3">
      <c r="B27" s="2" t="s">
        <v>11</v>
      </c>
      <c r="H27" s="44">
        <f>H21+H26</f>
        <v>4213776160.5499997</v>
      </c>
      <c r="I27" s="45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57</v>
      </c>
      <c r="H31" s="29">
        <v>113803005.45999999</v>
      </c>
      <c r="I31" s="29"/>
      <c r="M31" s="4"/>
    </row>
    <row r="32" spans="2:13" ht="15.75" thickBot="1" x14ac:dyDescent="0.3">
      <c r="B32" s="2" t="s">
        <v>14</v>
      </c>
      <c r="H32" s="28">
        <f>H31</f>
        <v>113803005.45999999</v>
      </c>
      <c r="I32" s="28"/>
    </row>
    <row r="33" spans="2:13" x14ac:dyDescent="0.25">
      <c r="M33" s="4"/>
    </row>
    <row r="34" spans="2:13" x14ac:dyDescent="0.25">
      <c r="B34" s="2" t="s">
        <v>39</v>
      </c>
      <c r="H34" s="43">
        <v>0</v>
      </c>
      <c r="I34" s="43"/>
      <c r="M34" s="4"/>
    </row>
    <row r="35" spans="2:13" x14ac:dyDescent="0.25">
      <c r="B35" s="2" t="s">
        <v>40</v>
      </c>
      <c r="H35" s="43">
        <v>0</v>
      </c>
      <c r="I35" s="43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4099973155.0900002</v>
      </c>
    </row>
    <row r="38" spans="2:13" x14ac:dyDescent="0.25">
      <c r="B38" s="3" t="s">
        <v>15</v>
      </c>
      <c r="H38" s="29">
        <v>3825592692.0999999</v>
      </c>
      <c r="I38" s="29"/>
    </row>
    <row r="39" spans="2:13" x14ac:dyDescent="0.25">
      <c r="B39" s="2" t="s">
        <v>20</v>
      </c>
      <c r="H39" s="43">
        <v>0</v>
      </c>
      <c r="I39" s="43"/>
    </row>
    <row r="40" spans="2:13" x14ac:dyDescent="0.25">
      <c r="B40" s="3" t="s">
        <v>16</v>
      </c>
      <c r="H40" s="29">
        <v>274380462.99000001</v>
      </c>
      <c r="I40" s="29"/>
    </row>
    <row r="41" spans="2:13" x14ac:dyDescent="0.25">
      <c r="B41" s="2" t="s">
        <v>18</v>
      </c>
      <c r="H41" s="25">
        <f>SUM(H38:H40)</f>
        <v>4099973155.0900002</v>
      </c>
      <c r="I41" s="25"/>
    </row>
    <row r="42" spans="2:13" ht="15.75" thickBot="1" x14ac:dyDescent="0.3">
      <c r="B42" s="3" t="s">
        <v>19</v>
      </c>
      <c r="H42" s="36">
        <f>H32+H41</f>
        <v>4213776160.5500002</v>
      </c>
      <c r="I42" s="37"/>
      <c r="M42" s="4">
        <f>H42-H27</f>
        <v>0</v>
      </c>
    </row>
    <row r="43" spans="2:13" ht="15.75" thickTop="1" x14ac:dyDescent="0.25">
      <c r="B43" s="3"/>
      <c r="H43" s="6"/>
      <c r="I43" s="7"/>
    </row>
    <row r="44" spans="2:13" x14ac:dyDescent="0.25">
      <c r="B44" s="3"/>
      <c r="H44" s="32"/>
      <c r="I44" s="32"/>
      <c r="J44" s="32"/>
      <c r="L44" s="8"/>
    </row>
    <row r="45" spans="2:13" x14ac:dyDescent="0.25">
      <c r="E45" s="15"/>
    </row>
    <row r="46" spans="2:13" x14ac:dyDescent="0.25">
      <c r="B46" s="19" t="s">
        <v>50</v>
      </c>
      <c r="C46" s="19"/>
      <c r="D46" s="20"/>
      <c r="E46" s="20"/>
      <c r="G46" s="38" t="s">
        <v>53</v>
      </c>
      <c r="H46" s="38"/>
      <c r="I46" s="38"/>
    </row>
    <row r="47" spans="2:13" x14ac:dyDescent="0.25">
      <c r="B47" s="21" t="s">
        <v>51</v>
      </c>
      <c r="C47" s="21"/>
      <c r="D47" s="22"/>
      <c r="E47" s="22"/>
      <c r="G47" s="39" t="s">
        <v>54</v>
      </c>
      <c r="H47" s="39"/>
      <c r="I47" s="39"/>
      <c r="J47" s="22"/>
      <c r="M47" s="5">
        <f>+H42-H27</f>
        <v>0</v>
      </c>
    </row>
    <row r="48" spans="2:13" x14ac:dyDescent="0.25">
      <c r="B48" s="20" t="s">
        <v>52</v>
      </c>
      <c r="C48" s="20"/>
      <c r="G48" s="31" t="s">
        <v>55</v>
      </c>
      <c r="H48" s="31"/>
      <c r="I48" s="31"/>
      <c r="J48" s="22"/>
    </row>
    <row r="49" spans="2:14" x14ac:dyDescent="0.25">
      <c r="B49" s="15"/>
      <c r="C49" s="15"/>
      <c r="D49" s="15"/>
      <c r="H49" s="15"/>
      <c r="I49" s="15"/>
      <c r="J49" s="15"/>
    </row>
    <row r="50" spans="2:14" x14ac:dyDescent="0.25">
      <c r="B50" s="15"/>
      <c r="C50" s="15"/>
      <c r="D50" s="32"/>
      <c r="E50" s="32"/>
      <c r="F50" s="32"/>
      <c r="G50" s="32"/>
      <c r="H50" s="32"/>
      <c r="I50" s="15"/>
      <c r="J50" s="15"/>
    </row>
    <row r="51" spans="2:14" x14ac:dyDescent="0.25">
      <c r="E51" s="15"/>
      <c r="F51" s="15"/>
      <c r="G51" s="15"/>
    </row>
    <row r="52" spans="2:14" x14ac:dyDescent="0.25">
      <c r="F52" s="15"/>
      <c r="G52" s="15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D50:H50"/>
    <mergeCell ref="H41:I41"/>
    <mergeCell ref="H42:I42"/>
    <mergeCell ref="H44:J44"/>
    <mergeCell ref="G46:I46"/>
    <mergeCell ref="G47:I47"/>
    <mergeCell ref="G48:I48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:N58"/>
  <sheetViews>
    <sheetView tabSelected="1" topLeftCell="A13" workbookViewId="0">
      <selection activeCell="M18" sqref="M18:M20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3" ht="18.75" x14ac:dyDescent="0.3">
      <c r="B5" s="40" t="s">
        <v>44</v>
      </c>
      <c r="C5" s="40"/>
      <c r="D5" s="40"/>
      <c r="E5" s="40"/>
      <c r="F5" s="40"/>
      <c r="G5" s="40"/>
      <c r="H5" s="40"/>
      <c r="I5" s="40"/>
      <c r="J5" s="40"/>
    </row>
    <row r="6" spans="2:13" ht="18.75" x14ac:dyDescent="0.3">
      <c r="B6" s="40" t="s">
        <v>45</v>
      </c>
      <c r="C6" s="40"/>
      <c r="D6" s="40"/>
      <c r="E6" s="40"/>
      <c r="F6" s="40"/>
      <c r="G6" s="40"/>
      <c r="H6" s="40"/>
      <c r="I6" s="40"/>
      <c r="J6" s="40"/>
    </row>
    <row r="7" spans="2:13" ht="18.75" x14ac:dyDescent="0.3">
      <c r="B7" s="41" t="s">
        <v>46</v>
      </c>
      <c r="C7" s="41"/>
      <c r="D7" s="41"/>
      <c r="E7" s="41"/>
      <c r="F7" s="41"/>
      <c r="G7" s="41"/>
      <c r="H7" s="41"/>
      <c r="I7" s="41"/>
      <c r="J7" s="41"/>
    </row>
    <row r="8" spans="2:13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3" x14ac:dyDescent="0.25">
      <c r="B9" s="42" t="s">
        <v>49</v>
      </c>
      <c r="C9" s="42"/>
      <c r="D9" s="42"/>
      <c r="E9" s="42"/>
      <c r="F9" s="42"/>
      <c r="G9" s="42"/>
      <c r="H9" s="42"/>
      <c r="I9" s="42"/>
      <c r="J9" s="17"/>
    </row>
    <row r="11" spans="2:13" ht="12" customHeight="1" x14ac:dyDescent="0.25"/>
    <row r="12" spans="2:13" ht="16.5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2:13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2:13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  <c r="M14" s="24"/>
    </row>
    <row r="15" spans="2:13" x14ac:dyDescent="0.25">
      <c r="B15" s="31" t="s">
        <v>63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2:13" ht="14.25" customHeight="1" x14ac:dyDescent="0.25">
      <c r="B16" s="2" t="s">
        <v>2</v>
      </c>
      <c r="M16" s="24"/>
    </row>
    <row r="17" spans="2:13" x14ac:dyDescent="0.25">
      <c r="B17" s="2" t="s">
        <v>3</v>
      </c>
      <c r="H17" s="32"/>
      <c r="I17" s="32"/>
    </row>
    <row r="18" spans="2:13" x14ac:dyDescent="0.25">
      <c r="B18" t="s">
        <v>4</v>
      </c>
      <c r="H18" s="46">
        <v>22048151.559999999</v>
      </c>
      <c r="I18" s="35"/>
      <c r="M18" s="24"/>
    </row>
    <row r="19" spans="2:13" x14ac:dyDescent="0.25">
      <c r="B19" t="s">
        <v>5</v>
      </c>
      <c r="H19" s="29">
        <v>4796865264.1599998</v>
      </c>
      <c r="I19" s="29"/>
    </row>
    <row r="20" spans="2:13" x14ac:dyDescent="0.25">
      <c r="B20" t="s">
        <v>43</v>
      </c>
      <c r="H20" s="34">
        <v>81230552.450000003</v>
      </c>
      <c r="I20" s="34"/>
      <c r="M20" s="5"/>
    </row>
    <row r="21" spans="2:13" ht="15.75" thickBot="1" x14ac:dyDescent="0.3">
      <c r="B21" s="2" t="s">
        <v>6</v>
      </c>
      <c r="H21" s="28">
        <f>SUM(H18:I20)</f>
        <v>4900143968.1700001</v>
      </c>
      <c r="I21" s="28"/>
    </row>
    <row r="22" spans="2:13" ht="11.25" customHeight="1" x14ac:dyDescent="0.25"/>
    <row r="23" spans="2:13" x14ac:dyDescent="0.25">
      <c r="B23" s="2" t="s">
        <v>62</v>
      </c>
      <c r="M23" s="4"/>
    </row>
    <row r="24" spans="2:13" x14ac:dyDescent="0.25">
      <c r="B24" t="s">
        <v>8</v>
      </c>
      <c r="H24" s="29">
        <v>599173534.23000002</v>
      </c>
      <c r="I24" s="29"/>
    </row>
    <row r="25" spans="2:13" x14ac:dyDescent="0.25">
      <c r="B25" t="s">
        <v>9</v>
      </c>
      <c r="H25" s="29"/>
      <c r="I25" s="29"/>
      <c r="M25" s="24"/>
    </row>
    <row r="26" spans="2:13" x14ac:dyDescent="0.25">
      <c r="B26" s="2" t="s">
        <v>61</v>
      </c>
      <c r="H26" s="33">
        <f>SUM(H24:H25)</f>
        <v>599173534.23000002</v>
      </c>
      <c r="I26" s="33"/>
    </row>
    <row r="27" spans="2:13" ht="15.75" thickBot="1" x14ac:dyDescent="0.3">
      <c r="B27" s="2" t="s">
        <v>11</v>
      </c>
      <c r="H27" s="44">
        <f>H21+H26</f>
        <v>5499317502.3999996</v>
      </c>
      <c r="I27" s="45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64</v>
      </c>
      <c r="H31" s="29">
        <v>113803005.45999999</v>
      </c>
      <c r="I31" s="29"/>
      <c r="M31" s="4"/>
    </row>
    <row r="32" spans="2:13" ht="15.75" thickBot="1" x14ac:dyDescent="0.3">
      <c r="B32" s="2" t="s">
        <v>14</v>
      </c>
      <c r="H32" s="28">
        <f>H31</f>
        <v>113803005.45999999</v>
      </c>
      <c r="I32" s="28"/>
    </row>
    <row r="33" spans="2:13" x14ac:dyDescent="0.25">
      <c r="M33" s="4"/>
    </row>
    <row r="34" spans="2:13" x14ac:dyDescent="0.25">
      <c r="B34" s="2" t="s">
        <v>39</v>
      </c>
      <c r="H34" s="43">
        <v>0</v>
      </c>
      <c r="I34" s="43"/>
      <c r="M34" s="4"/>
    </row>
    <row r="35" spans="2:13" x14ac:dyDescent="0.25">
      <c r="B35" s="2" t="s">
        <v>40</v>
      </c>
      <c r="H35" s="43">
        <v>0</v>
      </c>
      <c r="I35" s="43"/>
      <c r="M35" s="4"/>
    </row>
    <row r="36" spans="2:13" x14ac:dyDescent="0.25">
      <c r="M36" s="4"/>
    </row>
    <row r="37" spans="2:13" x14ac:dyDescent="0.25">
      <c r="B37" s="2" t="s">
        <v>17</v>
      </c>
      <c r="E37" t="s">
        <v>29</v>
      </c>
      <c r="M37" s="4"/>
    </row>
    <row r="38" spans="2:13" x14ac:dyDescent="0.25">
      <c r="B38" s="3" t="s">
        <v>15</v>
      </c>
      <c r="H38" s="29">
        <v>5339096216</v>
      </c>
      <c r="I38" s="29"/>
      <c r="M38" s="5"/>
    </row>
    <row r="39" spans="2:13" x14ac:dyDescent="0.25">
      <c r="B39" s="2" t="s">
        <v>20</v>
      </c>
      <c r="H39" s="35"/>
      <c r="I39" s="35"/>
      <c r="M39" s="24"/>
    </row>
    <row r="40" spans="2:13" x14ac:dyDescent="0.25">
      <c r="B40" s="3" t="s">
        <v>16</v>
      </c>
      <c r="H40" s="29">
        <v>46418280.939999998</v>
      </c>
      <c r="I40" s="29"/>
      <c r="M40" s="5"/>
    </row>
    <row r="41" spans="2:13" x14ac:dyDescent="0.25">
      <c r="B41" s="2" t="s">
        <v>18</v>
      </c>
      <c r="H41" s="25">
        <f>SUM(H38:H40)</f>
        <v>5385514496.9399996</v>
      </c>
      <c r="I41" s="25"/>
      <c r="M41" s="4"/>
    </row>
    <row r="42" spans="2:13" ht="15.75" thickBot="1" x14ac:dyDescent="0.3">
      <c r="B42" s="3" t="s">
        <v>19</v>
      </c>
      <c r="H42" s="36">
        <f>H32+H41</f>
        <v>5499317502.3999996</v>
      </c>
      <c r="I42" s="37"/>
      <c r="M42" s="4">
        <f>+H27-H42</f>
        <v>0</v>
      </c>
    </row>
    <row r="43" spans="2:13" ht="15.75" thickTop="1" x14ac:dyDescent="0.25">
      <c r="B43" s="3"/>
      <c r="H43" s="6"/>
      <c r="I43" s="7"/>
      <c r="M43" s="5"/>
    </row>
    <row r="44" spans="2:13" x14ac:dyDescent="0.25">
      <c r="B44" s="3"/>
      <c r="H44" s="32"/>
      <c r="I44" s="32"/>
      <c r="J44" s="32"/>
      <c r="L44" s="8"/>
      <c r="M44" s="4"/>
    </row>
    <row r="45" spans="2:13" x14ac:dyDescent="0.25">
      <c r="E45" s="23"/>
      <c r="M45" s="24"/>
    </row>
    <row r="46" spans="2:13" x14ac:dyDescent="0.25">
      <c r="B46" s="19"/>
      <c r="C46" s="19"/>
      <c r="D46" s="20"/>
      <c r="E46" s="20"/>
      <c r="G46" s="38"/>
      <c r="H46" s="38"/>
      <c r="I46" s="38"/>
    </row>
    <row r="47" spans="2:13" x14ac:dyDescent="0.25">
      <c r="B47" s="21"/>
      <c r="C47" s="21"/>
      <c r="D47" s="22"/>
      <c r="E47" s="22"/>
      <c r="G47" s="39"/>
      <c r="H47" s="39"/>
      <c r="I47" s="39"/>
      <c r="J47" s="22"/>
      <c r="M47" s="5"/>
    </row>
    <row r="48" spans="2:13" x14ac:dyDescent="0.25">
      <c r="B48" s="20" t="s">
        <v>52</v>
      </c>
      <c r="C48" s="20"/>
      <c r="G48" s="31" t="s">
        <v>55</v>
      </c>
      <c r="H48" s="31"/>
      <c r="I48" s="31"/>
      <c r="J48" s="22"/>
      <c r="M48" s="4"/>
    </row>
    <row r="49" spans="2:14" x14ac:dyDescent="0.25">
      <c r="B49" s="23"/>
      <c r="C49" s="23"/>
      <c r="D49" s="23"/>
      <c r="H49" s="23"/>
      <c r="I49" s="23"/>
      <c r="J49" s="23"/>
    </row>
    <row r="50" spans="2:14" x14ac:dyDescent="0.25">
      <c r="B50" s="23"/>
      <c r="C50" s="23"/>
      <c r="D50" s="32"/>
      <c r="E50" s="32"/>
      <c r="F50" s="32"/>
      <c r="G50" s="32"/>
      <c r="H50" s="32"/>
      <c r="I50" s="23"/>
      <c r="J50" s="23"/>
    </row>
    <row r="51" spans="2:14" x14ac:dyDescent="0.25">
      <c r="E51" s="23"/>
      <c r="F51" s="23"/>
      <c r="G51" s="23"/>
    </row>
    <row r="52" spans="2:14" x14ac:dyDescent="0.25">
      <c r="F52" s="23"/>
      <c r="G52" s="23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D50:H50"/>
    <mergeCell ref="H41:I41"/>
    <mergeCell ref="H42:I42"/>
    <mergeCell ref="H44:J44"/>
    <mergeCell ref="G46:I46"/>
    <mergeCell ref="G47:I47"/>
    <mergeCell ref="G48:I48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BALANCE GENERAL ENERO 2020</vt:lpstr>
      <vt:lpstr>BALANCE GENERAL FEBRERO 2020</vt:lpstr>
      <vt:lpstr>BALANCE GENERAL MARZO 2020</vt:lpstr>
      <vt:lpstr>BALANCE GENERAL ABRIL 2020</vt:lpstr>
      <vt:lpstr>BALANCE GENERAL MAYO 2020</vt:lpstr>
      <vt:lpstr>BALANCE GENERAL DICIEM 2021 (2)</vt:lpstr>
      <vt:lpstr>BALANCE GENERAL FEBRER 2021</vt:lpstr>
      <vt:lpstr>BALANCE GENERAL ENERO 2021</vt:lpstr>
      <vt:lpstr>BALANCE GENERAL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2022-02-28T13:23:09Z</dcterms:modified>
</cp:coreProperties>
</file>