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showInkAnnotation="0"/>
  <xr:revisionPtr revIDLastSave="0" documentId="13_ncr:1_{E8BAD749-0769-4D4C-BC46-80E13BA6EF4D}" xr6:coauthVersionLast="47" xr6:coauthVersionMax="47" xr10:uidLastSave="{00000000-0000-0000-0000-000000000000}"/>
  <bookViews>
    <workbookView xWindow="-120" yWindow="-120" windowWidth="20730" windowHeight="11160" firstSheet="8" activeTab="8" xr2:uid="{00000000-000D-0000-FFFF-FFFF00000000}"/>
  </bookViews>
  <sheets>
    <sheet name="BALANCE GENERAL ENERO 2020" sheetId="1" r:id="rId1"/>
    <sheet name="BALANCE GENERAL FEBRERO 2020" sheetId="2" r:id="rId2"/>
    <sheet name="BALANCE GENERAL MARZO 2020" sheetId="3" r:id="rId3"/>
    <sheet name="BALANCE GENERAL ABRIL 2020" sheetId="4" r:id="rId4"/>
    <sheet name="BALANCE GENERAL MAYO 2020" sheetId="5" r:id="rId5"/>
    <sheet name="BALANCE GENERAL DICIEM 2021 (2)" sheetId="6" r:id="rId6"/>
    <sheet name="BALANCE GENERAL FEBRER 2021" sheetId="9" r:id="rId7"/>
    <sheet name="BALANCE GENERAL ENERO 2021" sheetId="8" r:id="rId8"/>
    <sheet name="BALANCE GENERAL " sheetId="10" r:id="rId9"/>
    <sheet name="Hoja1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0" l="1"/>
  <c r="H18" i="10" l="1"/>
  <c r="H24" i="10" s="1"/>
  <c r="H29" i="10" l="1"/>
  <c r="H23" i="10"/>
  <c r="H41" i="9" l="1"/>
  <c r="M37" i="9"/>
  <c r="H32" i="9"/>
  <c r="H26" i="9"/>
  <c r="H21" i="9"/>
  <c r="H27" i="9" s="1"/>
  <c r="H42" i="9" l="1"/>
  <c r="M40" i="9" s="1"/>
  <c r="H32" i="8"/>
  <c r="H26" i="8"/>
  <c r="H21" i="8"/>
  <c r="H21" i="6"/>
  <c r="M42" i="9" l="1"/>
  <c r="M43" i="9" s="1"/>
  <c r="M44" i="9"/>
  <c r="M47" i="9"/>
  <c r="H27" i="8"/>
  <c r="H32" i="6" l="1"/>
  <c r="H26" i="6"/>
  <c r="H27" i="6" l="1"/>
  <c r="H37" i="5"/>
  <c r="M33" i="5"/>
  <c r="H28" i="5"/>
  <c r="H22" i="5"/>
  <c r="H17" i="5"/>
  <c r="H23" i="5" l="1"/>
  <c r="H38" i="5"/>
  <c r="M38" i="5" s="1"/>
  <c r="M33" i="4"/>
  <c r="H37" i="4"/>
  <c r="H28" i="4"/>
  <c r="H22" i="4"/>
  <c r="H17" i="4"/>
  <c r="H38" i="4" l="1"/>
  <c r="H23" i="4"/>
  <c r="H37" i="3"/>
  <c r="H28" i="3"/>
  <c r="H22" i="3"/>
  <c r="H17" i="3"/>
  <c r="M38" i="4" l="1"/>
  <c r="H38" i="3"/>
  <c r="H23" i="3"/>
  <c r="H34" i="2"/>
  <c r="H22" i="2"/>
  <c r="H28" i="2"/>
  <c r="H17" i="2"/>
  <c r="H23" i="2" l="1"/>
  <c r="H35" i="2"/>
  <c r="M35" i="2" s="1"/>
  <c r="M38" i="3"/>
  <c r="H34" i="1"/>
  <c r="H28" i="1"/>
  <c r="H17" i="1"/>
  <c r="H35" i="1" l="1"/>
  <c r="H23" i="1"/>
  <c r="M35" i="1" l="1"/>
  <c r="M37" i="6"/>
  <c r="H41" i="6"/>
  <c r="H42" i="6" s="1"/>
  <c r="M42" i="6" l="1"/>
  <c r="M47" i="6"/>
  <c r="M37" i="8"/>
  <c r="H41" i="8"/>
  <c r="H42" i="8" s="1"/>
  <c r="M47" i="8" l="1"/>
  <c r="M42" i="8"/>
  <c r="H39" i="10"/>
  <c r="M40" i="10" s="1"/>
</calcChain>
</file>

<file path=xl/sharedStrings.xml><?xml version="1.0" encoding="utf-8"?>
<sst xmlns="http://schemas.openxmlformats.org/spreadsheetml/2006/main" count="317" uniqueCount="67">
  <si>
    <t>BALANCE GENERAL</t>
  </si>
  <si>
    <t>VALORES EN RD$</t>
  </si>
  <si>
    <t>ACTIVOS</t>
  </si>
  <si>
    <t xml:space="preserve">ACTIVOS CORRIENTES </t>
  </si>
  <si>
    <t>DISPONIBILIDAD DE EFECTIVO</t>
  </si>
  <si>
    <t>APROPIACION NO PROGRAMADA</t>
  </si>
  <si>
    <t>TOTAL DE ACTIVOS CORRIENTES</t>
  </si>
  <si>
    <t>ACTIVIOS NO CORRIENTES</t>
  </si>
  <si>
    <t>BIENES DE USO (NO FINANCIEROS)</t>
  </si>
  <si>
    <t>BIENES INTANGIBLES</t>
  </si>
  <si>
    <t>TOTAL DE ACTIVIOS NO COORRIENTES</t>
  </si>
  <si>
    <t>TOTAL DE ACTIVOS</t>
  </si>
  <si>
    <t>PASIVOS</t>
  </si>
  <si>
    <t>PASIVOS CORRIENTES</t>
  </si>
  <si>
    <t>TOTAL PASIVOS CORRIENTES</t>
  </si>
  <si>
    <t>PRESUPUESTO APROBADO</t>
  </si>
  <si>
    <t>RESULTADO NETO DEL EJERCICIO</t>
  </si>
  <si>
    <t>PATRIMONIO</t>
  </si>
  <si>
    <t xml:space="preserve">TOTAL PATRIMONIO </t>
  </si>
  <si>
    <t xml:space="preserve">TOTAL PASIVO Y PATRIMONIO. </t>
  </si>
  <si>
    <t>MODIFICACIONES PRESUPUESTARIAS</t>
  </si>
  <si>
    <t>Aprobado por</t>
  </si>
  <si>
    <t xml:space="preserve">Revisado: </t>
  </si>
  <si>
    <t>LIC. DEIBY J. ARIAS CASTILLO</t>
  </si>
  <si>
    <t>2do. Tte. Contador, ERD.</t>
  </si>
  <si>
    <t>LIC. DEIVIS ANT. LOPEZ TAVAREZ</t>
  </si>
  <si>
    <t>CRISTIAN ML. RODRIGUEZ VIZCAINO</t>
  </si>
  <si>
    <t xml:space="preserve">              Preparado por:</t>
  </si>
  <si>
    <t xml:space="preserve">Teniente de Fragata Contador, ARD. </t>
  </si>
  <si>
    <t xml:space="preserve"> </t>
  </si>
  <si>
    <t>DESDE EL 01 AL 31-01-2020</t>
  </si>
  <si>
    <t>“Año de la Consolidacion de la Seguridad Alimentaria”</t>
  </si>
  <si>
    <t>CUANTAS POR PAGAR AL 31/01/2020</t>
  </si>
  <si>
    <t>DESDE EL 01 AL 29-02-2020</t>
  </si>
  <si>
    <t>CUANTAS POR PAGAR AL 29/02/2020</t>
  </si>
  <si>
    <t>DESDE EL 01 AL 31-03-2020</t>
  </si>
  <si>
    <t>CUANTAS POR PAGAR AL 31/03/2020</t>
  </si>
  <si>
    <t>DESDE EL 01 AL 30-04-2020</t>
  </si>
  <si>
    <t>CUANTAS POR PAGAR AL 30/04/2020</t>
  </si>
  <si>
    <t>PASIVOS NO CORRIENTES</t>
  </si>
  <si>
    <t>TOTAL PASIVOS NO CORIENTES</t>
  </si>
  <si>
    <t>DESDE EL 01 AL 31-05-2020</t>
  </si>
  <si>
    <t>CUANTAS POR PAGAR AL 31/05/2020</t>
  </si>
  <si>
    <t>CUENTA POR COBRAR</t>
  </si>
  <si>
    <t>República Dominicana</t>
  </si>
  <si>
    <t>ARMADA DE REPÚBLICA DOMINICANA</t>
  </si>
  <si>
    <t xml:space="preserve"> DIRECCIÓN DE CONTABILIDAD</t>
  </si>
  <si>
    <t xml:space="preserve">                                              FONDO ARMADA DOMINICANA</t>
  </si>
  <si>
    <t>DESDE EL 01 AL 31-12-2020</t>
  </si>
  <si>
    <t xml:space="preserve">             BALANCE GENERAL</t>
  </si>
  <si>
    <t>LAÍNEZ MANUEL BELLO MEDRANO</t>
  </si>
  <si>
    <t xml:space="preserve"> Capitán de Fragata Contador, ARD.</t>
  </si>
  <si>
    <t>DIRECTOR DE CONTABILIDAD, ARD.</t>
  </si>
  <si>
    <t>DAMIÁN HILARIO REYES DURAN</t>
  </si>
  <si>
    <t xml:space="preserve"> Capitán de Navío (DEMN),  ARD.</t>
  </si>
  <si>
    <t>INTENDENTE GENERAL, ARD.</t>
  </si>
  <si>
    <t>DESDE EL 01 AL 31-01-2021</t>
  </si>
  <si>
    <t>CUANTAS POR PAGAR AL 31/01/2021</t>
  </si>
  <si>
    <t>CUANTAS POR PAGAR AL 31/12/2020</t>
  </si>
  <si>
    <t>CUANTAS POR PAGAR AL 28/02/2021</t>
  </si>
  <si>
    <t>DESDE EL 01 AL 28-02-2021</t>
  </si>
  <si>
    <t>TOTAL DE ACTIVIOS NO CORRIENTES</t>
  </si>
  <si>
    <t>ACTIVOS NO CORRIENTES</t>
  </si>
  <si>
    <t xml:space="preserve">       BALANCE GENERAL</t>
  </si>
  <si>
    <t xml:space="preserve">                      FONDO MARINA DE GUERRA</t>
  </si>
  <si>
    <t xml:space="preserve">                     CUENTAS POR PAGAR AL31/5/2022</t>
  </si>
  <si>
    <t>DESDE EL 01 AL 30-6-2022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</si>
</sst>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Book Antiqua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/>
    <xf numFmtId="43" fontId="0" fillId="0" borderId="0" xfId="0" applyNumberFormat="1"/>
    <xf numFmtId="43" fontId="0" fillId="0" borderId="0" xfId="1" applyFont="1"/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2" borderId="0" xfId="0" applyFont="1" applyFill="1" applyAlignment="1"/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/>
    <xf numFmtId="0" fontId="7" fillId="2" borderId="0" xfId="0" applyFont="1" applyFill="1" applyBorder="1" applyAlignment="1"/>
    <xf numFmtId="43" fontId="0" fillId="0" borderId="0" xfId="1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0" fillId="0" borderId="0" xfId="1" applyNumberFormat="1" applyFont="1" applyAlignment="1">
      <alignment horizontal="right"/>
    </xf>
    <xf numFmtId="4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0" fillId="0" borderId="0" xfId="1" applyFont="1" applyAlignment="1">
      <alignment horizontal="right" wrapText="1"/>
    </xf>
    <xf numFmtId="0" fontId="0" fillId="0" borderId="0" xfId="0"/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11</xdr:col>
      <xdr:colOff>28</xdr:colOff>
      <xdr:row>7</xdr:row>
      <xdr:rowOff>133350</xdr:rowOff>
    </xdr:to>
    <xdr:grpSp>
      <xdr:nvGrpSpPr>
        <xdr:cNvPr id="2" name="Group 42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609601" y="0"/>
          <a:ext cx="5762652" cy="1466850"/>
          <a:chOff x="1025" y="268"/>
          <a:chExt cx="10234" cy="3066"/>
        </a:xfrm>
      </xdr:grpSpPr>
      <xdr:pic>
        <xdr:nvPicPr>
          <xdr:cNvPr id="3" name="Imagen 2" descr="logo insude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42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4" y="268"/>
            <a:ext cx="10205" cy="306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defRPr sz="1000"/>
            </a:pPr>
            <a:r>
              <a:rPr lang="es-ES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6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152400</xdr:rowOff>
    </xdr:from>
    <xdr:to>
      <xdr:col>6</xdr:col>
      <xdr:colOff>323850</xdr:colOff>
      <xdr:row>4</xdr:row>
      <xdr:rowOff>47625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5240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19050</xdr:rowOff>
    </xdr:from>
    <xdr:to>
      <xdr:col>6</xdr:col>
      <xdr:colOff>323850</xdr:colOff>
      <xdr:row>3</xdr:row>
      <xdr:rowOff>104775</xdr:rowOff>
    </xdr:to>
    <xdr:pic>
      <xdr:nvPicPr>
        <xdr:cNvPr id="2" name="Picture 2" descr="https://fbcdn-sphotos-f-a.akamaihd.net/hphotos-ak-frc3/1240033_575992959113019_1893218536_n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9050"/>
          <a:ext cx="6953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N53"/>
  <sheetViews>
    <sheetView topLeftCell="A19" workbookViewId="0">
      <selection activeCell="O54" sqref="O5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140625" bestFit="1" customWidth="1"/>
  </cols>
  <sheetData>
    <row r="9" spans="2:11" ht="16.5" x14ac:dyDescent="0.25">
      <c r="B9" s="31" t="s">
        <v>31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x14ac:dyDescent="0.25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1" x14ac:dyDescent="0.25">
      <c r="B11" s="32" t="s">
        <v>1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2:11" x14ac:dyDescent="0.25">
      <c r="B12" s="32" t="s">
        <v>30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33"/>
      <c r="I14" s="33"/>
    </row>
    <row r="15" spans="2:11" x14ac:dyDescent="0.25">
      <c r="B15" t="s">
        <v>4</v>
      </c>
      <c r="H15" s="30">
        <v>0</v>
      </c>
      <c r="I15" s="30"/>
    </row>
    <row r="16" spans="2:11" x14ac:dyDescent="0.25">
      <c r="B16" t="s">
        <v>5</v>
      </c>
      <c r="H16" s="30">
        <v>33101798.5</v>
      </c>
      <c r="I16" s="30"/>
    </row>
    <row r="17" spans="2:13" ht="15.75" thickBot="1" x14ac:dyDescent="0.3">
      <c r="B17" s="2" t="s">
        <v>6</v>
      </c>
      <c r="H17" s="29">
        <f>H15+H16</f>
        <v>33101798.5</v>
      </c>
      <c r="I17" s="29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30">
        <v>1601399.68</v>
      </c>
      <c r="I20" s="30"/>
    </row>
    <row r="21" spans="2:13" x14ac:dyDescent="0.25">
      <c r="B21" t="s">
        <v>9</v>
      </c>
      <c r="H21" s="30"/>
      <c r="I21" s="30"/>
    </row>
    <row r="22" spans="2:13" x14ac:dyDescent="0.25">
      <c r="B22" s="2" t="s">
        <v>10</v>
      </c>
      <c r="H22" s="34">
        <v>2333162.37</v>
      </c>
      <c r="I22" s="34"/>
    </row>
    <row r="23" spans="2:13" ht="15.75" thickBot="1" x14ac:dyDescent="0.3">
      <c r="B23" s="2" t="s">
        <v>11</v>
      </c>
      <c r="H23" s="27">
        <f>H17+H22</f>
        <v>35434960.869999997</v>
      </c>
      <c r="I23" s="28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32</v>
      </c>
      <c r="H27" s="30">
        <v>2333162.37</v>
      </c>
      <c r="I27" s="30"/>
      <c r="M27" s="4"/>
    </row>
    <row r="28" spans="2:13" ht="15.75" thickBot="1" x14ac:dyDescent="0.3">
      <c r="B28" s="2" t="s">
        <v>14</v>
      </c>
      <c r="H28" s="29">
        <f>H27</f>
        <v>2333162.37</v>
      </c>
      <c r="I28" s="29"/>
    </row>
    <row r="30" spans="2:13" x14ac:dyDescent="0.25">
      <c r="B30" s="2" t="s">
        <v>17</v>
      </c>
    </row>
    <row r="31" spans="2:13" x14ac:dyDescent="0.25">
      <c r="B31" s="3" t="s">
        <v>15</v>
      </c>
      <c r="H31" s="30">
        <v>36368664</v>
      </c>
      <c r="I31" s="30"/>
    </row>
    <row r="32" spans="2:13" x14ac:dyDescent="0.25">
      <c r="B32" s="2" t="s">
        <v>20</v>
      </c>
      <c r="H32" s="30">
        <v>-1560000</v>
      </c>
      <c r="I32" s="30"/>
    </row>
    <row r="33" spans="2:13" x14ac:dyDescent="0.25">
      <c r="B33" s="3" t="s">
        <v>16</v>
      </c>
      <c r="H33" s="30">
        <v>-1706865.5</v>
      </c>
      <c r="I33" s="30"/>
    </row>
    <row r="34" spans="2:13" x14ac:dyDescent="0.25">
      <c r="B34" s="2" t="s">
        <v>18</v>
      </c>
      <c r="H34" s="26">
        <f>SUM(H31:H33)</f>
        <v>33101798.5</v>
      </c>
      <c r="I34" s="26"/>
    </row>
    <row r="35" spans="2:13" ht="15.75" thickBot="1" x14ac:dyDescent="0.3">
      <c r="B35" s="3" t="s">
        <v>19</v>
      </c>
      <c r="H35" s="27">
        <f>H28+H34</f>
        <v>35434960.869999997</v>
      </c>
      <c r="I35" s="28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33" t="s">
        <v>22</v>
      </c>
      <c r="I37" s="33"/>
      <c r="J37" s="33"/>
      <c r="L37" s="8"/>
    </row>
    <row r="40" spans="2:13" x14ac:dyDescent="0.25">
      <c r="B40" s="32" t="s">
        <v>23</v>
      </c>
      <c r="C40" s="32"/>
      <c r="D40" s="32"/>
      <c r="H40" s="32" t="s">
        <v>25</v>
      </c>
      <c r="I40" s="32"/>
      <c r="J40" s="32"/>
    </row>
    <row r="41" spans="2:13" x14ac:dyDescent="0.25">
      <c r="B41" s="33" t="s">
        <v>24</v>
      </c>
      <c r="C41" s="33"/>
      <c r="D41" s="33"/>
      <c r="H41" s="33" t="s">
        <v>24</v>
      </c>
      <c r="I41" s="33"/>
      <c r="J41" s="33"/>
    </row>
    <row r="42" spans="2:13" x14ac:dyDescent="0.25">
      <c r="B42" s="1"/>
      <c r="C42" s="1"/>
      <c r="D42" s="1"/>
      <c r="H42" s="1"/>
      <c r="I42" s="1"/>
      <c r="J42" s="1"/>
    </row>
    <row r="43" spans="2:13" x14ac:dyDescent="0.25">
      <c r="B43" s="1"/>
      <c r="C43" s="1"/>
      <c r="D43" s="1"/>
      <c r="H43" s="1"/>
      <c r="I43" s="1"/>
      <c r="J43" s="1"/>
    </row>
    <row r="44" spans="2:13" x14ac:dyDescent="0.25">
      <c r="D44" s="33" t="s">
        <v>21</v>
      </c>
      <c r="E44" s="33"/>
      <c r="F44" s="33"/>
      <c r="G44" s="33"/>
      <c r="H44" s="33"/>
    </row>
    <row r="45" spans="2:13" x14ac:dyDescent="0.25">
      <c r="E45" s="1"/>
      <c r="F45" s="1"/>
      <c r="G45" s="1"/>
    </row>
    <row r="46" spans="2:13" x14ac:dyDescent="0.25">
      <c r="E46" s="1"/>
      <c r="F46" s="1"/>
      <c r="G46" s="1"/>
    </row>
    <row r="47" spans="2:13" x14ac:dyDescent="0.25">
      <c r="E47" s="1"/>
      <c r="F47" s="1"/>
      <c r="G47" s="1"/>
    </row>
    <row r="48" spans="2:13" x14ac:dyDescent="0.25">
      <c r="D48" s="32" t="s">
        <v>26</v>
      </c>
      <c r="E48" s="32"/>
      <c r="F48" s="32"/>
      <c r="G48" s="32"/>
      <c r="H48" s="32"/>
    </row>
    <row r="49" spans="4:14" x14ac:dyDescent="0.25">
      <c r="D49" s="33" t="s">
        <v>28</v>
      </c>
      <c r="E49" s="33"/>
      <c r="F49" s="33"/>
      <c r="G49" s="33"/>
      <c r="H49" s="33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H41:J41"/>
    <mergeCell ref="D48:H48"/>
    <mergeCell ref="D44:H44"/>
    <mergeCell ref="D49:H49"/>
    <mergeCell ref="H15:I15"/>
    <mergeCell ref="B40:D40"/>
    <mergeCell ref="H40:J40"/>
    <mergeCell ref="H37:J37"/>
    <mergeCell ref="B41:D41"/>
    <mergeCell ref="H35:I35"/>
    <mergeCell ref="H16:I16"/>
    <mergeCell ref="H17:I17"/>
    <mergeCell ref="H20:I20"/>
    <mergeCell ref="H21:I21"/>
    <mergeCell ref="H22:I22"/>
    <mergeCell ref="H27:I27"/>
    <mergeCell ref="B9:K9"/>
    <mergeCell ref="B10:K10"/>
    <mergeCell ref="B11:K11"/>
    <mergeCell ref="B12:K12"/>
    <mergeCell ref="H14:I14"/>
    <mergeCell ref="H34:I34"/>
    <mergeCell ref="H23:I23"/>
    <mergeCell ref="H28:I28"/>
    <mergeCell ref="H32:I32"/>
    <mergeCell ref="H31:I31"/>
    <mergeCell ref="H33:I33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53"/>
  <sheetViews>
    <sheetView topLeftCell="A3" workbookViewId="0">
      <selection activeCell="O20" sqref="O2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1" t="s">
        <v>31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x14ac:dyDescent="0.25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1" x14ac:dyDescent="0.25">
      <c r="B11" s="32" t="s">
        <v>1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2:11" x14ac:dyDescent="0.25">
      <c r="B12" s="32" t="s">
        <v>33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20.25" customHeight="1" x14ac:dyDescent="0.25">
      <c r="B13" s="2" t="s">
        <v>2</v>
      </c>
    </row>
    <row r="14" spans="2:11" x14ac:dyDescent="0.25">
      <c r="B14" s="2" t="s">
        <v>3</v>
      </c>
      <c r="H14" s="33"/>
      <c r="I14" s="33"/>
    </row>
    <row r="15" spans="2:11" x14ac:dyDescent="0.25">
      <c r="B15" t="s">
        <v>4</v>
      </c>
      <c r="H15" s="30">
        <v>0</v>
      </c>
      <c r="I15" s="30"/>
    </row>
    <row r="16" spans="2:11" x14ac:dyDescent="0.25">
      <c r="B16" t="s">
        <v>5</v>
      </c>
      <c r="H16" s="30">
        <v>30917076.890000001</v>
      </c>
      <c r="I16" s="30"/>
    </row>
    <row r="17" spans="2:13" ht="15.75" thickBot="1" x14ac:dyDescent="0.3">
      <c r="B17" s="2" t="s">
        <v>6</v>
      </c>
      <c r="H17" s="29">
        <f>H15+H16</f>
        <v>30917076.890000001</v>
      </c>
      <c r="I17" s="29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30">
        <v>1601399.68</v>
      </c>
      <c r="I20" s="30"/>
    </row>
    <row r="21" spans="2:13" x14ac:dyDescent="0.25">
      <c r="B21" t="s">
        <v>9</v>
      </c>
      <c r="H21" s="30">
        <v>731762.69</v>
      </c>
      <c r="I21" s="30"/>
    </row>
    <row r="22" spans="2:13" x14ac:dyDescent="0.25">
      <c r="B22" s="2" t="s">
        <v>10</v>
      </c>
      <c r="H22" s="34">
        <f>SUM(H20:H21)</f>
        <v>2333162.37</v>
      </c>
      <c r="I22" s="34"/>
    </row>
    <row r="23" spans="2:13" ht="15.75" thickBot="1" x14ac:dyDescent="0.3">
      <c r="B23" s="2" t="s">
        <v>11</v>
      </c>
      <c r="H23" s="27">
        <f>H17+H22</f>
        <v>33250239.260000002</v>
      </c>
      <c r="I23" s="28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34</v>
      </c>
      <c r="H27" s="30">
        <v>2333162.37</v>
      </c>
      <c r="I27" s="30"/>
      <c r="M27" s="4"/>
    </row>
    <row r="28" spans="2:13" ht="15.75" thickBot="1" x14ac:dyDescent="0.3">
      <c r="B28" s="2" t="s">
        <v>14</v>
      </c>
      <c r="H28" s="29">
        <f>H27</f>
        <v>2333162.37</v>
      </c>
      <c r="I28" s="29"/>
    </row>
    <row r="30" spans="2:13" x14ac:dyDescent="0.25">
      <c r="B30" s="2" t="s">
        <v>17</v>
      </c>
    </row>
    <row r="31" spans="2:13" x14ac:dyDescent="0.25">
      <c r="B31" s="3" t="s">
        <v>15</v>
      </c>
      <c r="H31" s="30">
        <v>36368664</v>
      </c>
      <c r="I31" s="30"/>
    </row>
    <row r="32" spans="2:13" x14ac:dyDescent="0.25">
      <c r="B32" s="2" t="s">
        <v>20</v>
      </c>
      <c r="H32" s="30">
        <v>0</v>
      </c>
      <c r="I32" s="30"/>
    </row>
    <row r="33" spans="2:13" x14ac:dyDescent="0.25">
      <c r="B33" s="3" t="s">
        <v>16</v>
      </c>
      <c r="H33" s="30">
        <v>-5451587.1100000003</v>
      </c>
      <c r="I33" s="30"/>
    </row>
    <row r="34" spans="2:13" x14ac:dyDescent="0.25">
      <c r="B34" s="2" t="s">
        <v>18</v>
      </c>
      <c r="H34" s="26">
        <f>SUM(H31:H33)</f>
        <v>30917076.890000001</v>
      </c>
      <c r="I34" s="26"/>
    </row>
    <row r="35" spans="2:13" ht="15.75" thickBot="1" x14ac:dyDescent="0.3">
      <c r="B35" s="3" t="s">
        <v>19</v>
      </c>
      <c r="H35" s="27">
        <f>H28+H34</f>
        <v>33250239.260000002</v>
      </c>
      <c r="I35" s="28"/>
      <c r="M35" s="4">
        <f>H35-H23</f>
        <v>0</v>
      </c>
    </row>
    <row r="36" spans="2:13" x14ac:dyDescent="0.25">
      <c r="B36" s="3"/>
      <c r="H36" s="6"/>
      <c r="I36" s="7"/>
    </row>
    <row r="37" spans="2:13" x14ac:dyDescent="0.25">
      <c r="B37" s="3" t="s">
        <v>27</v>
      </c>
      <c r="H37" s="33" t="s">
        <v>22</v>
      </c>
      <c r="I37" s="33"/>
      <c r="J37" s="33"/>
      <c r="L37" s="8"/>
    </row>
    <row r="40" spans="2:13" x14ac:dyDescent="0.25">
      <c r="B40" s="32" t="s">
        <v>23</v>
      </c>
      <c r="C40" s="32"/>
      <c r="D40" s="32"/>
      <c r="H40" s="32" t="s">
        <v>25</v>
      </c>
      <c r="I40" s="32"/>
      <c r="J40" s="32"/>
    </row>
    <row r="41" spans="2:13" x14ac:dyDescent="0.25">
      <c r="B41" s="33" t="s">
        <v>24</v>
      </c>
      <c r="C41" s="33"/>
      <c r="D41" s="33"/>
      <c r="H41" s="33" t="s">
        <v>24</v>
      </c>
      <c r="I41" s="33"/>
      <c r="J41" s="33"/>
    </row>
    <row r="42" spans="2:13" x14ac:dyDescent="0.25">
      <c r="B42" s="9"/>
      <c r="C42" s="9"/>
      <c r="D42" s="9"/>
      <c r="H42" s="9"/>
      <c r="I42" s="9"/>
      <c r="J42" s="9"/>
    </row>
    <row r="43" spans="2:13" x14ac:dyDescent="0.25">
      <c r="B43" s="9"/>
      <c r="C43" s="9"/>
      <c r="D43" s="9"/>
      <c r="H43" s="9"/>
      <c r="I43" s="9"/>
      <c r="J43" s="9"/>
    </row>
    <row r="44" spans="2:13" x14ac:dyDescent="0.25">
      <c r="D44" s="33" t="s">
        <v>21</v>
      </c>
      <c r="E44" s="33"/>
      <c r="F44" s="33"/>
      <c r="G44" s="33"/>
      <c r="H44" s="33"/>
    </row>
    <row r="45" spans="2:13" x14ac:dyDescent="0.25">
      <c r="E45" s="9"/>
      <c r="F45" s="9"/>
      <c r="G45" s="9"/>
    </row>
    <row r="46" spans="2:13" x14ac:dyDescent="0.25">
      <c r="E46" s="9"/>
      <c r="F46" s="9"/>
      <c r="G46" s="9"/>
    </row>
    <row r="47" spans="2:13" x14ac:dyDescent="0.25">
      <c r="E47" s="9"/>
      <c r="F47" s="9"/>
      <c r="G47" s="9"/>
    </row>
    <row r="48" spans="2:13" x14ac:dyDescent="0.25">
      <c r="D48" s="32" t="s">
        <v>26</v>
      </c>
      <c r="E48" s="32"/>
      <c r="F48" s="32"/>
      <c r="G48" s="32"/>
      <c r="H48" s="32"/>
    </row>
    <row r="49" spans="4:14" x14ac:dyDescent="0.25">
      <c r="D49" s="33" t="s">
        <v>28</v>
      </c>
      <c r="E49" s="33"/>
      <c r="F49" s="33"/>
      <c r="G49" s="33"/>
      <c r="H49" s="33"/>
    </row>
    <row r="51" spans="4:14" x14ac:dyDescent="0.25">
      <c r="H51" s="4"/>
    </row>
    <row r="53" spans="4:14" x14ac:dyDescent="0.25">
      <c r="N53" t="s">
        <v>29</v>
      </c>
    </row>
  </sheetData>
  <mergeCells count="27">
    <mergeCell ref="D44:H44"/>
    <mergeCell ref="D48:H48"/>
    <mergeCell ref="D49:H49"/>
    <mergeCell ref="H35:I35"/>
    <mergeCell ref="H37:J37"/>
    <mergeCell ref="B40:D40"/>
    <mergeCell ref="H40:J40"/>
    <mergeCell ref="B41:D41"/>
    <mergeCell ref="H41:J41"/>
    <mergeCell ref="H34:I34"/>
    <mergeCell ref="H16:I16"/>
    <mergeCell ref="H17:I17"/>
    <mergeCell ref="H20:I20"/>
    <mergeCell ref="H21:I21"/>
    <mergeCell ref="H22:I22"/>
    <mergeCell ref="H23:I23"/>
    <mergeCell ref="H27:I27"/>
    <mergeCell ref="H28:I28"/>
    <mergeCell ref="H31:I31"/>
    <mergeCell ref="H32:I32"/>
    <mergeCell ref="H33:I33"/>
    <mergeCell ref="H15:I15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N54"/>
  <sheetViews>
    <sheetView topLeftCell="A37" workbookViewId="0">
      <selection activeCell="N44" sqref="N44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1" t="s">
        <v>31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x14ac:dyDescent="0.25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1" x14ac:dyDescent="0.25">
      <c r="B11" s="32" t="s">
        <v>1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2:11" x14ac:dyDescent="0.25">
      <c r="B12" s="32" t="s">
        <v>35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16.5" customHeight="1" x14ac:dyDescent="0.25">
      <c r="B13" s="2" t="s">
        <v>2</v>
      </c>
    </row>
    <row r="14" spans="2:11" x14ac:dyDescent="0.25">
      <c r="B14" s="2" t="s">
        <v>3</v>
      </c>
      <c r="H14" s="33"/>
      <c r="I14" s="33"/>
    </row>
    <row r="15" spans="2:11" x14ac:dyDescent="0.25">
      <c r="B15" t="s">
        <v>4</v>
      </c>
      <c r="H15" s="30">
        <v>0</v>
      </c>
      <c r="I15" s="30"/>
    </row>
    <row r="16" spans="2:11" x14ac:dyDescent="0.25">
      <c r="B16" t="s">
        <v>5</v>
      </c>
      <c r="H16" s="30">
        <v>28638797.23</v>
      </c>
      <c r="I16" s="30"/>
    </row>
    <row r="17" spans="2:13" ht="15.75" thickBot="1" x14ac:dyDescent="0.3">
      <c r="B17" s="2" t="s">
        <v>6</v>
      </c>
      <c r="H17" s="29">
        <f>H15+H16</f>
        <v>28638797.23</v>
      </c>
      <c r="I17" s="29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30">
        <v>1601399.68</v>
      </c>
      <c r="I20" s="30"/>
    </row>
    <row r="21" spans="2:13" x14ac:dyDescent="0.25">
      <c r="B21" t="s">
        <v>9</v>
      </c>
      <c r="H21" s="30">
        <v>731762.69</v>
      </c>
      <c r="I21" s="30"/>
    </row>
    <row r="22" spans="2:13" x14ac:dyDescent="0.25">
      <c r="B22" s="2" t="s">
        <v>10</v>
      </c>
      <c r="H22" s="34">
        <f>SUM(H20:H21)</f>
        <v>2333162.37</v>
      </c>
      <c r="I22" s="34"/>
    </row>
    <row r="23" spans="2:13" ht="15.75" thickBot="1" x14ac:dyDescent="0.3">
      <c r="B23" s="2" t="s">
        <v>11</v>
      </c>
      <c r="H23" s="27">
        <f>H17+H22</f>
        <v>30971959.600000001</v>
      </c>
      <c r="I23" s="28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36</v>
      </c>
      <c r="H27" s="30">
        <v>2333162.37</v>
      </c>
      <c r="I27" s="30"/>
      <c r="M27" s="4"/>
    </row>
    <row r="28" spans="2:13" ht="15.75" thickBot="1" x14ac:dyDescent="0.3">
      <c r="B28" s="2" t="s">
        <v>14</v>
      </c>
      <c r="H28" s="29">
        <f>H27</f>
        <v>2333162.37</v>
      </c>
      <c r="I28" s="29"/>
    </row>
    <row r="29" spans="2:13" x14ac:dyDescent="0.25">
      <c r="B29" s="2"/>
      <c r="H29" s="12"/>
      <c r="I29" s="12"/>
    </row>
    <row r="30" spans="2:13" x14ac:dyDescent="0.25">
      <c r="B30" s="2" t="s">
        <v>39</v>
      </c>
      <c r="H30" s="30">
        <v>0</v>
      </c>
      <c r="I30" s="30"/>
      <c r="M30" s="4"/>
    </row>
    <row r="31" spans="2:13" x14ac:dyDescent="0.25">
      <c r="B31" s="2" t="s">
        <v>40</v>
      </c>
      <c r="H31" s="30">
        <v>0</v>
      </c>
      <c r="I31" s="30"/>
      <c r="M31" s="4"/>
    </row>
    <row r="32" spans="2:13" ht="12" customHeight="1" x14ac:dyDescent="0.25">
      <c r="B32" s="2"/>
      <c r="H32" s="12"/>
      <c r="I32" s="12"/>
    </row>
    <row r="33" spans="2:13" x14ac:dyDescent="0.25">
      <c r="B33" s="2" t="s">
        <v>17</v>
      </c>
    </row>
    <row r="34" spans="2:13" x14ac:dyDescent="0.25">
      <c r="B34" s="3" t="s">
        <v>15</v>
      </c>
      <c r="H34" s="30">
        <v>36368664</v>
      </c>
      <c r="I34" s="30"/>
    </row>
    <row r="35" spans="2:13" x14ac:dyDescent="0.25">
      <c r="B35" s="2" t="s">
        <v>20</v>
      </c>
      <c r="H35" s="30">
        <v>0</v>
      </c>
      <c r="I35" s="30"/>
    </row>
    <row r="36" spans="2:13" x14ac:dyDescent="0.25">
      <c r="B36" s="3" t="s">
        <v>16</v>
      </c>
      <c r="H36" s="30">
        <v>-7729866.7699999996</v>
      </c>
      <c r="I36" s="30"/>
    </row>
    <row r="37" spans="2:13" x14ac:dyDescent="0.25">
      <c r="B37" s="2" t="s">
        <v>18</v>
      </c>
      <c r="H37" s="26">
        <f>SUM(H34:H36)</f>
        <v>28638797.23</v>
      </c>
      <c r="I37" s="26"/>
    </row>
    <row r="38" spans="2:13" ht="15.75" thickBot="1" x14ac:dyDescent="0.3">
      <c r="B38" s="3" t="s">
        <v>19</v>
      </c>
      <c r="H38" s="27">
        <f>H28+H37</f>
        <v>30971959.600000001</v>
      </c>
      <c r="I38" s="28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3" t="s">
        <v>22</v>
      </c>
      <c r="I40" s="33"/>
      <c r="J40" s="33"/>
      <c r="L40" s="8"/>
    </row>
    <row r="41" spans="2:13" ht="14.25" customHeight="1" x14ac:dyDescent="0.25"/>
    <row r="43" spans="2:13" x14ac:dyDescent="0.25">
      <c r="B43" s="32" t="s">
        <v>23</v>
      </c>
      <c r="C43" s="32"/>
      <c r="D43" s="32"/>
      <c r="H43" s="32" t="s">
        <v>25</v>
      </c>
      <c r="I43" s="32"/>
      <c r="J43" s="32"/>
    </row>
    <row r="44" spans="2:13" x14ac:dyDescent="0.25">
      <c r="B44" s="33" t="s">
        <v>24</v>
      </c>
      <c r="C44" s="33"/>
      <c r="D44" s="33"/>
      <c r="H44" s="33" t="s">
        <v>24</v>
      </c>
      <c r="I44" s="33"/>
      <c r="J44" s="33"/>
    </row>
    <row r="45" spans="2:13" ht="13.5" customHeight="1" x14ac:dyDescent="0.25">
      <c r="B45" s="10"/>
      <c r="C45" s="10"/>
      <c r="D45" s="10"/>
      <c r="H45" s="10"/>
      <c r="I45" s="10"/>
      <c r="J45" s="10"/>
    </row>
    <row r="46" spans="2:13" x14ac:dyDescent="0.25">
      <c r="D46" s="33" t="s">
        <v>21</v>
      </c>
      <c r="E46" s="33"/>
      <c r="F46" s="33"/>
      <c r="G46" s="33"/>
      <c r="H46" s="33"/>
    </row>
    <row r="47" spans="2:13" x14ac:dyDescent="0.25">
      <c r="E47" s="10"/>
      <c r="F47" s="10"/>
      <c r="G47" s="10"/>
    </row>
    <row r="48" spans="2:13" x14ac:dyDescent="0.25">
      <c r="E48" s="10"/>
      <c r="F48" s="10"/>
      <c r="G48" s="10"/>
    </row>
    <row r="49" spans="4:14" x14ac:dyDescent="0.25">
      <c r="D49" s="32" t="s">
        <v>26</v>
      </c>
      <c r="E49" s="32"/>
      <c r="F49" s="32"/>
      <c r="G49" s="32"/>
      <c r="H49" s="32"/>
    </row>
    <row r="50" spans="4:14" x14ac:dyDescent="0.25">
      <c r="D50" s="33" t="s">
        <v>28</v>
      </c>
      <c r="E50" s="33"/>
      <c r="F50" s="33"/>
      <c r="G50" s="33"/>
      <c r="H50" s="33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B9:K9"/>
    <mergeCell ref="B10:K10"/>
    <mergeCell ref="B11:K11"/>
    <mergeCell ref="B12:K12"/>
    <mergeCell ref="H14:I1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30:I30"/>
    <mergeCell ref="H31:I31"/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N54"/>
  <sheetViews>
    <sheetView topLeftCell="A34" workbookViewId="0">
      <selection activeCell="M38" sqref="M38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9" spans="2:11" ht="16.5" x14ac:dyDescent="0.25">
      <c r="B9" s="31" t="s">
        <v>31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x14ac:dyDescent="0.25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1" x14ac:dyDescent="0.25">
      <c r="B11" s="32" t="s">
        <v>1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2:11" x14ac:dyDescent="0.25">
      <c r="B12" s="32" t="s">
        <v>37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12.75" customHeight="1" x14ac:dyDescent="0.25">
      <c r="B13" s="2" t="s">
        <v>2</v>
      </c>
    </row>
    <row r="14" spans="2:11" x14ac:dyDescent="0.25">
      <c r="B14" s="2" t="s">
        <v>3</v>
      </c>
      <c r="H14" s="33"/>
      <c r="I14" s="33"/>
    </row>
    <row r="15" spans="2:11" x14ac:dyDescent="0.25">
      <c r="B15" t="s">
        <v>4</v>
      </c>
      <c r="H15" s="30">
        <v>0</v>
      </c>
      <c r="I15" s="30"/>
    </row>
    <row r="16" spans="2:11" x14ac:dyDescent="0.25">
      <c r="B16" t="s">
        <v>5</v>
      </c>
      <c r="H16" s="30">
        <v>26700852.399999999</v>
      </c>
      <c r="I16" s="30"/>
    </row>
    <row r="17" spans="2:13" ht="15.75" thickBot="1" x14ac:dyDescent="0.3">
      <c r="B17" s="2" t="s">
        <v>6</v>
      </c>
      <c r="H17" s="29">
        <f>H15+H16</f>
        <v>26700852.399999999</v>
      </c>
      <c r="I17" s="29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30">
        <v>1601399.68</v>
      </c>
      <c r="I20" s="30"/>
    </row>
    <row r="21" spans="2:13" x14ac:dyDescent="0.25">
      <c r="B21" t="s">
        <v>9</v>
      </c>
      <c r="H21" s="30">
        <v>731762.69</v>
      </c>
      <c r="I21" s="30"/>
    </row>
    <row r="22" spans="2:13" x14ac:dyDescent="0.25">
      <c r="B22" s="2" t="s">
        <v>10</v>
      </c>
      <c r="H22" s="34">
        <f>SUM(H20:H21)</f>
        <v>2333162.37</v>
      </c>
      <c r="I22" s="34"/>
    </row>
    <row r="23" spans="2:13" ht="15.75" thickBot="1" x14ac:dyDescent="0.3">
      <c r="B23" s="2" t="s">
        <v>11</v>
      </c>
      <c r="H23" s="27">
        <f>H17+H22</f>
        <v>29034014.77</v>
      </c>
      <c r="I23" s="28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38</v>
      </c>
      <c r="H27" s="30">
        <v>2333162.37</v>
      </c>
      <c r="I27" s="30"/>
      <c r="M27" s="4"/>
    </row>
    <row r="28" spans="2:13" ht="15.75" thickBot="1" x14ac:dyDescent="0.3">
      <c r="B28" s="2" t="s">
        <v>14</v>
      </c>
      <c r="H28" s="29">
        <f>H27</f>
        <v>2333162.37</v>
      </c>
      <c r="I28" s="29"/>
    </row>
    <row r="29" spans="2:13" x14ac:dyDescent="0.25">
      <c r="M29" s="4"/>
    </row>
    <row r="30" spans="2:13" x14ac:dyDescent="0.25">
      <c r="B30" s="2" t="s">
        <v>39</v>
      </c>
      <c r="H30" s="30">
        <v>0</v>
      </c>
      <c r="I30" s="30"/>
      <c r="M30" s="4"/>
    </row>
    <row r="31" spans="2:13" x14ac:dyDescent="0.25">
      <c r="B31" s="2" t="s">
        <v>40</v>
      </c>
      <c r="H31" s="30">
        <v>0</v>
      </c>
      <c r="I31" s="30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26700852.399999999</v>
      </c>
    </row>
    <row r="34" spans="2:13" x14ac:dyDescent="0.25">
      <c r="B34" s="3" t="s">
        <v>15</v>
      </c>
      <c r="H34" s="30">
        <v>36368664</v>
      </c>
      <c r="I34" s="30"/>
    </row>
    <row r="35" spans="2:13" x14ac:dyDescent="0.25">
      <c r="B35" s="2" t="s">
        <v>20</v>
      </c>
      <c r="H35" s="30">
        <v>0</v>
      </c>
      <c r="I35" s="30"/>
    </row>
    <row r="36" spans="2:13" x14ac:dyDescent="0.25">
      <c r="B36" s="3" t="s">
        <v>16</v>
      </c>
      <c r="H36" s="30">
        <v>-9667811.5999999996</v>
      </c>
      <c r="I36" s="30"/>
    </row>
    <row r="37" spans="2:13" x14ac:dyDescent="0.25">
      <c r="B37" s="2" t="s">
        <v>18</v>
      </c>
      <c r="H37" s="26">
        <f>SUM(H34:H36)</f>
        <v>26700852.399999999</v>
      </c>
      <c r="I37" s="26"/>
    </row>
    <row r="38" spans="2:13" ht="15.75" thickBot="1" x14ac:dyDescent="0.3">
      <c r="B38" s="3" t="s">
        <v>19</v>
      </c>
      <c r="H38" s="27">
        <f>H28+H37</f>
        <v>29034014.77</v>
      </c>
      <c r="I38" s="28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3" t="s">
        <v>22</v>
      </c>
      <c r="I40" s="33"/>
      <c r="J40" s="33"/>
      <c r="L40" s="8"/>
    </row>
    <row r="43" spans="2:13" x14ac:dyDescent="0.25">
      <c r="B43" s="32" t="s">
        <v>23</v>
      </c>
      <c r="C43" s="32"/>
      <c r="D43" s="32"/>
      <c r="H43" s="32" t="s">
        <v>25</v>
      </c>
      <c r="I43" s="32"/>
      <c r="J43" s="32"/>
    </row>
    <row r="44" spans="2:13" x14ac:dyDescent="0.25">
      <c r="B44" s="33" t="s">
        <v>24</v>
      </c>
      <c r="C44" s="33"/>
      <c r="D44" s="33"/>
      <c r="H44" s="33" t="s">
        <v>24</v>
      </c>
      <c r="I44" s="33"/>
      <c r="J44" s="33"/>
    </row>
    <row r="45" spans="2:13" x14ac:dyDescent="0.25">
      <c r="B45" s="11"/>
      <c r="C45" s="11"/>
      <c r="D45" s="11"/>
      <c r="H45" s="11"/>
      <c r="I45" s="11"/>
      <c r="J45" s="11"/>
    </row>
    <row r="46" spans="2:13" x14ac:dyDescent="0.25">
      <c r="B46" s="11"/>
      <c r="C46" s="11"/>
      <c r="D46" s="33" t="s">
        <v>21</v>
      </c>
      <c r="E46" s="33"/>
      <c r="F46" s="33"/>
      <c r="G46" s="33"/>
      <c r="H46" s="33"/>
      <c r="I46" s="11"/>
      <c r="J46" s="11"/>
    </row>
    <row r="47" spans="2:13" x14ac:dyDescent="0.25">
      <c r="E47" s="11"/>
      <c r="F47" s="11"/>
      <c r="G47" s="11"/>
    </row>
    <row r="48" spans="2:13" x14ac:dyDescent="0.25">
      <c r="E48" s="11"/>
      <c r="F48" s="11"/>
      <c r="G48" s="11"/>
    </row>
    <row r="49" spans="4:14" x14ac:dyDescent="0.25">
      <c r="D49" s="32" t="s">
        <v>26</v>
      </c>
      <c r="E49" s="32"/>
      <c r="F49" s="32"/>
      <c r="G49" s="32"/>
      <c r="H49" s="32"/>
    </row>
    <row r="50" spans="4:14" x14ac:dyDescent="0.25">
      <c r="D50" s="33" t="s">
        <v>28</v>
      </c>
      <c r="E50" s="33"/>
      <c r="F50" s="33"/>
      <c r="G50" s="33"/>
      <c r="H50" s="33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D46:H46"/>
    <mergeCell ref="D49:H49"/>
    <mergeCell ref="D50:H50"/>
    <mergeCell ref="H38:I38"/>
    <mergeCell ref="H40:J40"/>
    <mergeCell ref="B43:D43"/>
    <mergeCell ref="H43:J43"/>
    <mergeCell ref="B44:D44"/>
    <mergeCell ref="H44:J44"/>
    <mergeCell ref="H37:I37"/>
    <mergeCell ref="H16:I16"/>
    <mergeCell ref="H17:I17"/>
    <mergeCell ref="H20:I20"/>
    <mergeCell ref="H21:I21"/>
    <mergeCell ref="H22:I22"/>
    <mergeCell ref="H23:I23"/>
    <mergeCell ref="H27:I27"/>
    <mergeCell ref="H28:I28"/>
    <mergeCell ref="H34:I34"/>
    <mergeCell ref="H35:I35"/>
    <mergeCell ref="H36:I36"/>
    <mergeCell ref="H15:I15"/>
    <mergeCell ref="H30:I30"/>
    <mergeCell ref="H31:I31"/>
    <mergeCell ref="B9:K9"/>
    <mergeCell ref="B10:K10"/>
    <mergeCell ref="B11:K11"/>
    <mergeCell ref="B12:K12"/>
    <mergeCell ref="H14:I14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N54"/>
  <sheetViews>
    <sheetView topLeftCell="A34" workbookViewId="0">
      <selection activeCell="Q50" sqref="Q50"/>
    </sheetView>
  </sheetViews>
  <sheetFormatPr baseColWidth="10" defaultColWidth="9.140625" defaultRowHeight="15" x14ac:dyDescent="0.25"/>
  <cols>
    <col min="8" max="8" width="13.140625" bestFit="1" customWidth="1"/>
    <col min="11" max="11" width="0.140625" customWidth="1"/>
    <col min="13" max="13" width="14.7109375" customWidth="1"/>
  </cols>
  <sheetData>
    <row r="8" spans="2:11" ht="12" customHeight="1" x14ac:dyDescent="0.25"/>
    <row r="9" spans="2:11" ht="16.5" x14ac:dyDescent="0.25">
      <c r="B9" s="31" t="s">
        <v>31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x14ac:dyDescent="0.25"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1" x14ac:dyDescent="0.25">
      <c r="B11" s="32" t="s">
        <v>1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2:11" x14ac:dyDescent="0.25">
      <c r="B12" s="32" t="s">
        <v>41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2:11" ht="14.25" customHeight="1" x14ac:dyDescent="0.25">
      <c r="B13" s="2" t="s">
        <v>2</v>
      </c>
    </row>
    <row r="14" spans="2:11" x14ac:dyDescent="0.25">
      <c r="B14" s="2" t="s">
        <v>3</v>
      </c>
      <c r="H14" s="33"/>
      <c r="I14" s="33"/>
    </row>
    <row r="15" spans="2:11" x14ac:dyDescent="0.25">
      <c r="B15" t="s">
        <v>4</v>
      </c>
      <c r="H15" s="30">
        <v>0</v>
      </c>
      <c r="I15" s="30"/>
    </row>
    <row r="16" spans="2:11" x14ac:dyDescent="0.25">
      <c r="B16" t="s">
        <v>5</v>
      </c>
      <c r="H16" s="30">
        <v>24786091.539999999</v>
      </c>
      <c r="I16" s="30"/>
    </row>
    <row r="17" spans="2:13" ht="15.75" thickBot="1" x14ac:dyDescent="0.3">
      <c r="B17" s="2" t="s">
        <v>6</v>
      </c>
      <c r="H17" s="29">
        <f>H15+H16</f>
        <v>24786091.539999999</v>
      </c>
      <c r="I17" s="29"/>
    </row>
    <row r="18" spans="2:13" ht="11.25" customHeight="1" x14ac:dyDescent="0.25"/>
    <row r="19" spans="2:13" x14ac:dyDescent="0.25">
      <c r="B19" s="2" t="s">
        <v>7</v>
      </c>
    </row>
    <row r="20" spans="2:13" x14ac:dyDescent="0.25">
      <c r="B20" t="s">
        <v>8</v>
      </c>
      <c r="H20" s="30">
        <v>1601399.68</v>
      </c>
      <c r="I20" s="30"/>
    </row>
    <row r="21" spans="2:13" x14ac:dyDescent="0.25">
      <c r="B21" t="s">
        <v>9</v>
      </c>
      <c r="H21" s="30">
        <v>731762.69</v>
      </c>
      <c r="I21" s="30"/>
    </row>
    <row r="22" spans="2:13" x14ac:dyDescent="0.25">
      <c r="B22" s="2" t="s">
        <v>10</v>
      </c>
      <c r="H22" s="34">
        <f>SUM(H20:H21)</f>
        <v>2333162.37</v>
      </c>
      <c r="I22" s="34"/>
    </row>
    <row r="23" spans="2:13" ht="15.75" thickBot="1" x14ac:dyDescent="0.3">
      <c r="B23" s="2" t="s">
        <v>11</v>
      </c>
      <c r="H23" s="27">
        <f>H17+H22</f>
        <v>27119253.91</v>
      </c>
      <c r="I23" s="28"/>
    </row>
    <row r="24" spans="2:13" ht="13.5" customHeight="1" x14ac:dyDescent="0.25">
      <c r="M24" s="4"/>
    </row>
    <row r="25" spans="2:13" x14ac:dyDescent="0.25">
      <c r="B25" s="2" t="s">
        <v>12</v>
      </c>
      <c r="M25" s="5"/>
    </row>
    <row r="26" spans="2:13" x14ac:dyDescent="0.25">
      <c r="B26" s="2" t="s">
        <v>13</v>
      </c>
      <c r="M26" s="5"/>
    </row>
    <row r="27" spans="2:13" x14ac:dyDescent="0.25">
      <c r="B27" t="s">
        <v>42</v>
      </c>
      <c r="H27" s="30">
        <v>2333162.37</v>
      </c>
      <c r="I27" s="30"/>
      <c r="M27" s="4"/>
    </row>
    <row r="28" spans="2:13" ht="15.75" thickBot="1" x14ac:dyDescent="0.3">
      <c r="B28" s="2" t="s">
        <v>14</v>
      </c>
      <c r="H28" s="29">
        <f>H27</f>
        <v>2333162.37</v>
      </c>
      <c r="I28" s="29"/>
    </row>
    <row r="29" spans="2:13" x14ac:dyDescent="0.25">
      <c r="M29" s="4"/>
    </row>
    <row r="30" spans="2:13" x14ac:dyDescent="0.25">
      <c r="B30" s="2" t="s">
        <v>39</v>
      </c>
      <c r="H30" s="30">
        <v>0</v>
      </c>
      <c r="I30" s="30"/>
      <c r="M30" s="4"/>
    </row>
    <row r="31" spans="2:13" x14ac:dyDescent="0.25">
      <c r="B31" s="2" t="s">
        <v>40</v>
      </c>
      <c r="H31" s="30">
        <v>0</v>
      </c>
      <c r="I31" s="30"/>
      <c r="M31" s="4"/>
    </row>
    <row r="32" spans="2:13" x14ac:dyDescent="0.25">
      <c r="M32" s="4"/>
    </row>
    <row r="33" spans="2:13" x14ac:dyDescent="0.25">
      <c r="B33" s="2" t="s">
        <v>17</v>
      </c>
      <c r="M33" s="4">
        <f>H34+H36</f>
        <v>24786091.539999999</v>
      </c>
    </row>
    <row r="34" spans="2:13" x14ac:dyDescent="0.25">
      <c r="B34" s="3" t="s">
        <v>15</v>
      </c>
      <c r="H34" s="30">
        <v>36368664</v>
      </c>
      <c r="I34" s="30"/>
    </row>
    <row r="35" spans="2:13" x14ac:dyDescent="0.25">
      <c r="B35" s="2" t="s">
        <v>20</v>
      </c>
      <c r="H35" s="30">
        <v>0</v>
      </c>
      <c r="I35" s="30"/>
    </row>
    <row r="36" spans="2:13" x14ac:dyDescent="0.25">
      <c r="B36" s="3" t="s">
        <v>16</v>
      </c>
      <c r="H36" s="30">
        <v>-11582572.460000001</v>
      </c>
      <c r="I36" s="30"/>
    </row>
    <row r="37" spans="2:13" x14ac:dyDescent="0.25">
      <c r="B37" s="2" t="s">
        <v>18</v>
      </c>
      <c r="H37" s="26">
        <f>SUM(H34:H36)</f>
        <v>24786091.539999999</v>
      </c>
      <c r="I37" s="26"/>
    </row>
    <row r="38" spans="2:13" ht="15.75" thickBot="1" x14ac:dyDescent="0.3">
      <c r="B38" s="3" t="s">
        <v>19</v>
      </c>
      <c r="H38" s="27">
        <f>H28+H37</f>
        <v>27119253.91</v>
      </c>
      <c r="I38" s="28"/>
      <c r="M38" s="4">
        <f>H38-H23</f>
        <v>0</v>
      </c>
    </row>
    <row r="39" spans="2:13" x14ac:dyDescent="0.25">
      <c r="B39" s="3"/>
      <c r="H39" s="6"/>
      <c r="I39" s="7"/>
    </row>
    <row r="40" spans="2:13" x14ac:dyDescent="0.25">
      <c r="B40" s="3" t="s">
        <v>27</v>
      </c>
      <c r="H40" s="33" t="s">
        <v>22</v>
      </c>
      <c r="I40" s="33"/>
      <c r="J40" s="33"/>
      <c r="L40" s="8"/>
    </row>
    <row r="43" spans="2:13" x14ac:dyDescent="0.25">
      <c r="B43" s="32" t="s">
        <v>23</v>
      </c>
      <c r="C43" s="32"/>
      <c r="D43" s="32"/>
      <c r="H43" s="32" t="s">
        <v>25</v>
      </c>
      <c r="I43" s="32"/>
      <c r="J43" s="32"/>
    </row>
    <row r="44" spans="2:13" x14ac:dyDescent="0.25">
      <c r="B44" s="33" t="s">
        <v>24</v>
      </c>
      <c r="C44" s="33"/>
      <c r="D44" s="33"/>
      <c r="H44" s="33" t="s">
        <v>24</v>
      </c>
      <c r="I44" s="33"/>
      <c r="J44" s="33"/>
    </row>
    <row r="45" spans="2:13" x14ac:dyDescent="0.25">
      <c r="B45" s="13"/>
      <c r="C45" s="13"/>
      <c r="D45" s="13"/>
      <c r="H45" s="13"/>
      <c r="I45" s="13"/>
      <c r="J45" s="13"/>
    </row>
    <row r="46" spans="2:13" x14ac:dyDescent="0.25">
      <c r="B46" s="13"/>
      <c r="C46" s="13"/>
      <c r="D46" s="33" t="s">
        <v>21</v>
      </c>
      <c r="E46" s="33"/>
      <c r="F46" s="33"/>
      <c r="G46" s="33"/>
      <c r="H46" s="33"/>
      <c r="I46" s="13"/>
      <c r="J46" s="13"/>
    </row>
    <row r="47" spans="2:13" x14ac:dyDescent="0.25">
      <c r="E47" s="13"/>
      <c r="F47" s="13"/>
      <c r="G47" s="13"/>
    </row>
    <row r="48" spans="2:13" x14ac:dyDescent="0.25">
      <c r="E48" s="13"/>
      <c r="F48" s="13"/>
      <c r="G48" s="13"/>
    </row>
    <row r="49" spans="4:14" x14ac:dyDescent="0.25">
      <c r="D49" s="32" t="s">
        <v>26</v>
      </c>
      <c r="E49" s="32"/>
      <c r="F49" s="32"/>
      <c r="G49" s="32"/>
      <c r="H49" s="32"/>
    </row>
    <row r="50" spans="4:14" x14ac:dyDescent="0.25">
      <c r="D50" s="33" t="s">
        <v>28</v>
      </c>
      <c r="E50" s="33"/>
      <c r="F50" s="33"/>
      <c r="G50" s="33"/>
      <c r="H50" s="33"/>
    </row>
    <row r="52" spans="4:14" x14ac:dyDescent="0.25">
      <c r="H52" s="4"/>
    </row>
    <row r="54" spans="4:14" x14ac:dyDescent="0.25">
      <c r="N54" t="s">
        <v>29</v>
      </c>
    </row>
  </sheetData>
  <mergeCells count="29">
    <mergeCell ref="H15:I15"/>
    <mergeCell ref="B9:K9"/>
    <mergeCell ref="B10:K10"/>
    <mergeCell ref="B11:K11"/>
    <mergeCell ref="B12:K12"/>
    <mergeCell ref="H14:I14"/>
    <mergeCell ref="H35:I35"/>
    <mergeCell ref="H16:I16"/>
    <mergeCell ref="H17:I17"/>
    <mergeCell ref="H20:I20"/>
    <mergeCell ref="H21:I21"/>
    <mergeCell ref="H22:I22"/>
    <mergeCell ref="H23:I23"/>
    <mergeCell ref="H27:I27"/>
    <mergeCell ref="H28:I28"/>
    <mergeCell ref="H30:I30"/>
    <mergeCell ref="H31:I31"/>
    <mergeCell ref="H34:I34"/>
    <mergeCell ref="H36:I36"/>
    <mergeCell ref="H37:I37"/>
    <mergeCell ref="H38:I38"/>
    <mergeCell ref="H40:J40"/>
    <mergeCell ref="B43:D43"/>
    <mergeCell ref="H43:J43"/>
    <mergeCell ref="B44:D44"/>
    <mergeCell ref="H44:J44"/>
    <mergeCell ref="D46:H46"/>
    <mergeCell ref="D49:H49"/>
    <mergeCell ref="D50:H50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N58"/>
  <sheetViews>
    <sheetView topLeftCell="A46" workbookViewId="0">
      <selection activeCell="B31" sqref="B31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1" t="s">
        <v>44</v>
      </c>
      <c r="C5" s="41"/>
      <c r="D5" s="41"/>
      <c r="E5" s="41"/>
      <c r="F5" s="41"/>
      <c r="G5" s="41"/>
      <c r="H5" s="41"/>
      <c r="I5" s="41"/>
      <c r="J5" s="41"/>
    </row>
    <row r="6" spans="2:11" ht="18.75" x14ac:dyDescent="0.3">
      <c r="B6" s="41" t="s">
        <v>45</v>
      </c>
      <c r="C6" s="41"/>
      <c r="D6" s="41"/>
      <c r="E6" s="41"/>
      <c r="F6" s="41"/>
      <c r="G6" s="41"/>
      <c r="H6" s="41"/>
      <c r="I6" s="41"/>
      <c r="J6" s="41"/>
    </row>
    <row r="7" spans="2:11" ht="18.75" x14ac:dyDescent="0.3">
      <c r="B7" s="42" t="s">
        <v>46</v>
      </c>
      <c r="C7" s="42"/>
      <c r="D7" s="42"/>
      <c r="E7" s="42"/>
      <c r="F7" s="42"/>
      <c r="G7" s="42"/>
      <c r="H7" s="42"/>
      <c r="I7" s="42"/>
      <c r="J7" s="42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3" t="s">
        <v>49</v>
      </c>
      <c r="C9" s="43"/>
      <c r="D9" s="43"/>
      <c r="E9" s="43"/>
      <c r="F9" s="43"/>
      <c r="G9" s="43"/>
      <c r="H9" s="43"/>
      <c r="I9" s="43"/>
      <c r="J9" s="17"/>
    </row>
    <row r="11" spans="2:11" ht="12" customHeight="1" x14ac:dyDescent="0.25"/>
    <row r="12" spans="2:11" ht="16.5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2:11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1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2:11" x14ac:dyDescent="0.25">
      <c r="B15" s="32" t="s">
        <v>48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3"/>
      <c r="I17" s="33"/>
    </row>
    <row r="18" spans="2:13" x14ac:dyDescent="0.25">
      <c r="B18" t="s">
        <v>4</v>
      </c>
      <c r="H18" s="36">
        <v>52910081.579999998</v>
      </c>
      <c r="I18" s="36"/>
    </row>
    <row r="19" spans="2:13" x14ac:dyDescent="0.25">
      <c r="B19" t="s">
        <v>5</v>
      </c>
      <c r="H19" s="30">
        <v>43559805.479999997</v>
      </c>
      <c r="I19" s="30"/>
    </row>
    <row r="20" spans="2:13" x14ac:dyDescent="0.25">
      <c r="B20" t="s">
        <v>43</v>
      </c>
      <c r="H20" s="35">
        <v>81230552.450000003</v>
      </c>
      <c r="I20" s="35"/>
    </row>
    <row r="21" spans="2:13" ht="15.75" thickBot="1" x14ac:dyDescent="0.3">
      <c r="B21" s="2" t="s">
        <v>6</v>
      </c>
      <c r="H21" s="29">
        <f>H18+H19+H20</f>
        <v>177700439.50999999</v>
      </c>
      <c r="I21" s="29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30">
        <v>548407891.35000002</v>
      </c>
      <c r="I24" s="30"/>
    </row>
    <row r="25" spans="2:13" x14ac:dyDescent="0.25">
      <c r="B25" t="s">
        <v>9</v>
      </c>
      <c r="H25" s="30"/>
      <c r="I25" s="30"/>
    </row>
    <row r="26" spans="2:13" x14ac:dyDescent="0.25">
      <c r="B26" s="2" t="s">
        <v>10</v>
      </c>
      <c r="H26" s="34">
        <f>SUM(H24:H25)</f>
        <v>548407891.35000002</v>
      </c>
      <c r="I26" s="34"/>
    </row>
    <row r="27" spans="2:13" ht="15.75" thickBot="1" x14ac:dyDescent="0.3">
      <c r="B27" s="2" t="s">
        <v>11</v>
      </c>
      <c r="H27" s="45">
        <f>H21+H26</f>
        <v>726108330.86000001</v>
      </c>
      <c r="I27" s="46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58</v>
      </c>
      <c r="H31" s="30">
        <v>113803005.45999999</v>
      </c>
      <c r="I31" s="30"/>
      <c r="M31" s="4"/>
    </row>
    <row r="32" spans="2:13" ht="15.75" thickBot="1" x14ac:dyDescent="0.3">
      <c r="B32" s="2" t="s">
        <v>14</v>
      </c>
      <c r="H32" s="29">
        <f>H31</f>
        <v>113803005.45999999</v>
      </c>
      <c r="I32" s="29"/>
    </row>
    <row r="33" spans="2:13" x14ac:dyDescent="0.25">
      <c r="M33" s="4"/>
    </row>
    <row r="34" spans="2:13" x14ac:dyDescent="0.25">
      <c r="B34" s="2" t="s">
        <v>39</v>
      </c>
      <c r="H34" s="44">
        <v>0</v>
      </c>
      <c r="I34" s="44"/>
      <c r="M34" s="4"/>
    </row>
    <row r="35" spans="2:13" x14ac:dyDescent="0.25">
      <c r="B35" s="2" t="s">
        <v>40</v>
      </c>
      <c r="H35" s="44">
        <v>0</v>
      </c>
      <c r="I35" s="44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612305325.39999962</v>
      </c>
    </row>
    <row r="38" spans="2:13" x14ac:dyDescent="0.25">
      <c r="B38" s="3" t="s">
        <v>15</v>
      </c>
      <c r="H38" s="30">
        <v>4016752691.9899998</v>
      </c>
      <c r="I38" s="30"/>
    </row>
    <row r="39" spans="2:13" x14ac:dyDescent="0.25">
      <c r="B39" s="2" t="s">
        <v>20</v>
      </c>
      <c r="H39" s="44">
        <v>0</v>
      </c>
      <c r="I39" s="44"/>
    </row>
    <row r="40" spans="2:13" x14ac:dyDescent="0.25">
      <c r="B40" s="3" t="s">
        <v>16</v>
      </c>
      <c r="H40" s="30">
        <v>-3404447366.5900002</v>
      </c>
      <c r="I40" s="30"/>
    </row>
    <row r="41" spans="2:13" x14ac:dyDescent="0.25">
      <c r="B41" s="2" t="s">
        <v>18</v>
      </c>
      <c r="H41" s="26">
        <f>SUM(H38:H40)</f>
        <v>612305325.39999962</v>
      </c>
      <c r="I41" s="26"/>
    </row>
    <row r="42" spans="2:13" ht="15.75" thickBot="1" x14ac:dyDescent="0.3">
      <c r="B42" s="3" t="s">
        <v>19</v>
      </c>
      <c r="H42" s="37">
        <f>H32+H41</f>
        <v>726108330.85999966</v>
      </c>
      <c r="I42" s="38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33"/>
      <c r="I44" s="33"/>
      <c r="J44" s="33"/>
      <c r="L44" s="8"/>
    </row>
    <row r="45" spans="2:13" x14ac:dyDescent="0.25">
      <c r="E45" s="14"/>
    </row>
    <row r="46" spans="2:13" x14ac:dyDescent="0.25">
      <c r="B46" s="19" t="s">
        <v>50</v>
      </c>
      <c r="C46" s="19"/>
      <c r="D46" s="20"/>
      <c r="E46" s="20"/>
      <c r="G46" s="39" t="s">
        <v>53</v>
      </c>
      <c r="H46" s="39"/>
      <c r="I46" s="39"/>
    </row>
    <row r="47" spans="2:13" x14ac:dyDescent="0.25">
      <c r="B47" s="21" t="s">
        <v>51</v>
      </c>
      <c r="C47" s="21"/>
      <c r="D47" s="22"/>
      <c r="E47" s="22"/>
      <c r="G47" s="40" t="s">
        <v>54</v>
      </c>
      <c r="H47" s="40"/>
      <c r="I47" s="40"/>
      <c r="J47" s="22"/>
      <c r="M47" s="5">
        <f>+H27-H42</f>
        <v>0</v>
      </c>
    </row>
    <row r="48" spans="2:13" x14ac:dyDescent="0.25">
      <c r="B48" s="20" t="s">
        <v>52</v>
      </c>
      <c r="C48" s="20"/>
      <c r="G48" s="32" t="s">
        <v>55</v>
      </c>
      <c r="H48" s="32"/>
      <c r="I48" s="32"/>
      <c r="J48" s="22"/>
    </row>
    <row r="49" spans="2:14" x14ac:dyDescent="0.25">
      <c r="B49" s="14"/>
      <c r="C49" s="14"/>
      <c r="D49" s="14"/>
      <c r="H49" s="14"/>
      <c r="I49" s="14"/>
      <c r="J49" s="14"/>
    </row>
    <row r="50" spans="2:14" x14ac:dyDescent="0.25">
      <c r="B50" s="14"/>
      <c r="C50" s="14"/>
      <c r="D50" s="33"/>
      <c r="E50" s="33"/>
      <c r="F50" s="33"/>
      <c r="G50" s="33"/>
      <c r="H50" s="33"/>
      <c r="I50" s="14"/>
      <c r="J50" s="14"/>
    </row>
    <row r="51" spans="2:14" x14ac:dyDescent="0.25">
      <c r="E51" s="14"/>
      <c r="F51" s="14"/>
      <c r="G51" s="14"/>
    </row>
    <row r="52" spans="2:14" x14ac:dyDescent="0.25">
      <c r="F52" s="14"/>
      <c r="G52" s="14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B5:J5"/>
    <mergeCell ref="B6:J6"/>
    <mergeCell ref="B7:J7"/>
    <mergeCell ref="B9:I9"/>
    <mergeCell ref="H39:I39"/>
    <mergeCell ref="H19:I19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D50:H50"/>
    <mergeCell ref="H40:I40"/>
    <mergeCell ref="H41:I41"/>
    <mergeCell ref="H42:I42"/>
    <mergeCell ref="H44:J44"/>
    <mergeCell ref="G46:I46"/>
    <mergeCell ref="G47:I47"/>
    <mergeCell ref="G48:I48"/>
    <mergeCell ref="H20:I20"/>
    <mergeCell ref="H18:I18"/>
    <mergeCell ref="B12:K12"/>
    <mergeCell ref="B13:K13"/>
    <mergeCell ref="B14:K14"/>
    <mergeCell ref="B15:K15"/>
    <mergeCell ref="H17:I17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N58"/>
  <sheetViews>
    <sheetView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1" t="s">
        <v>44</v>
      </c>
      <c r="C5" s="41"/>
      <c r="D5" s="41"/>
      <c r="E5" s="41"/>
      <c r="F5" s="41"/>
      <c r="G5" s="41"/>
      <c r="H5" s="41"/>
      <c r="I5" s="41"/>
      <c r="J5" s="41"/>
    </row>
    <row r="6" spans="2:11" ht="18.75" x14ac:dyDescent="0.3">
      <c r="B6" s="41" t="s">
        <v>45</v>
      </c>
      <c r="C6" s="41"/>
      <c r="D6" s="41"/>
      <c r="E6" s="41"/>
      <c r="F6" s="41"/>
      <c r="G6" s="41"/>
      <c r="H6" s="41"/>
      <c r="I6" s="41"/>
      <c r="J6" s="41"/>
    </row>
    <row r="7" spans="2:11" ht="18.75" x14ac:dyDescent="0.3">
      <c r="B7" s="42" t="s">
        <v>46</v>
      </c>
      <c r="C7" s="42"/>
      <c r="D7" s="42"/>
      <c r="E7" s="42"/>
      <c r="F7" s="42"/>
      <c r="G7" s="42"/>
      <c r="H7" s="42"/>
      <c r="I7" s="42"/>
      <c r="J7" s="42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3" t="s">
        <v>49</v>
      </c>
      <c r="C9" s="43"/>
      <c r="D9" s="43"/>
      <c r="E9" s="43"/>
      <c r="F9" s="43"/>
      <c r="G9" s="43"/>
      <c r="H9" s="43"/>
      <c r="I9" s="43"/>
      <c r="J9" s="17"/>
    </row>
    <row r="11" spans="2:11" ht="12" customHeight="1" x14ac:dyDescent="0.25"/>
    <row r="12" spans="2:11" ht="16.5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2:11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1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2:11" x14ac:dyDescent="0.25">
      <c r="B15" s="32" t="s">
        <v>60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3"/>
      <c r="I17" s="33"/>
    </row>
    <row r="18" spans="2:13" x14ac:dyDescent="0.25">
      <c r="B18" t="s">
        <v>4</v>
      </c>
      <c r="H18" s="36">
        <v>51821469.950000003</v>
      </c>
      <c r="I18" s="36"/>
    </row>
    <row r="19" spans="2:13" x14ac:dyDescent="0.25">
      <c r="B19" t="s">
        <v>5</v>
      </c>
      <c r="H19" s="30">
        <v>3274110133.1500001</v>
      </c>
      <c r="I19" s="30"/>
    </row>
    <row r="20" spans="2:13" x14ac:dyDescent="0.25">
      <c r="B20" t="s">
        <v>43</v>
      </c>
      <c r="H20" s="35">
        <v>81230552.450000003</v>
      </c>
      <c r="I20" s="35"/>
      <c r="M20" s="5">
        <v>51821469.950000003</v>
      </c>
    </row>
    <row r="21" spans="2:13" ht="15.75" thickBot="1" x14ac:dyDescent="0.3">
      <c r="B21" s="2" t="s">
        <v>6</v>
      </c>
      <c r="H21" s="29">
        <f>H18+H19+H20</f>
        <v>3407162155.5499997</v>
      </c>
      <c r="I21" s="29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30">
        <v>548407891.35000002</v>
      </c>
      <c r="I24" s="30"/>
    </row>
    <row r="25" spans="2:13" x14ac:dyDescent="0.25">
      <c r="B25" t="s">
        <v>9</v>
      </c>
      <c r="H25" s="30"/>
      <c r="I25" s="30"/>
    </row>
    <row r="26" spans="2:13" x14ac:dyDescent="0.25">
      <c r="B26" s="2" t="s">
        <v>10</v>
      </c>
      <c r="H26" s="34">
        <f>SUM(H24:H25)</f>
        <v>548407891.35000002</v>
      </c>
      <c r="I26" s="34"/>
    </row>
    <row r="27" spans="2:13" ht="15.75" thickBot="1" x14ac:dyDescent="0.3">
      <c r="B27" s="2" t="s">
        <v>11</v>
      </c>
      <c r="H27" s="45">
        <f>H21+H26</f>
        <v>3955570046.8999996</v>
      </c>
      <c r="I27" s="46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59</v>
      </c>
      <c r="H31" s="30">
        <v>113803005.45999999</v>
      </c>
      <c r="I31" s="30"/>
      <c r="M31" s="4"/>
    </row>
    <row r="32" spans="2:13" ht="15.75" thickBot="1" x14ac:dyDescent="0.3">
      <c r="B32" s="2" t="s">
        <v>14</v>
      </c>
      <c r="H32" s="29">
        <f>H31</f>
        <v>113803005.45999999</v>
      </c>
      <c r="I32" s="29"/>
    </row>
    <row r="33" spans="2:13" x14ac:dyDescent="0.25">
      <c r="M33" s="4"/>
    </row>
    <row r="34" spans="2:13" x14ac:dyDescent="0.25">
      <c r="B34" s="2" t="s">
        <v>39</v>
      </c>
      <c r="H34" s="44">
        <v>0</v>
      </c>
      <c r="I34" s="44"/>
      <c r="M34" s="4"/>
    </row>
    <row r="35" spans="2:13" x14ac:dyDescent="0.25">
      <c r="B35" s="2" t="s">
        <v>40</v>
      </c>
      <c r="H35" s="44">
        <v>0</v>
      </c>
      <c r="I35" s="44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3841767041.4400001</v>
      </c>
    </row>
    <row r="38" spans="2:13" x14ac:dyDescent="0.25">
      <c r="B38" s="3" t="s">
        <v>15</v>
      </c>
      <c r="H38" s="30">
        <v>3825592692.0999999</v>
      </c>
      <c r="I38" s="30"/>
    </row>
    <row r="39" spans="2:13" x14ac:dyDescent="0.25">
      <c r="B39" s="2" t="s">
        <v>20</v>
      </c>
      <c r="H39" s="44">
        <v>0</v>
      </c>
      <c r="I39" s="44"/>
    </row>
    <row r="40" spans="2:13" x14ac:dyDescent="0.25">
      <c r="B40" s="3" t="s">
        <v>16</v>
      </c>
      <c r="H40" s="30">
        <v>16174349.34</v>
      </c>
      <c r="I40" s="30"/>
      <c r="M40" s="5">
        <f>+H27-H42</f>
        <v>0</v>
      </c>
    </row>
    <row r="41" spans="2:13" x14ac:dyDescent="0.25">
      <c r="B41" s="2" t="s">
        <v>18</v>
      </c>
      <c r="H41" s="26">
        <f>SUM(H38:H40)</f>
        <v>3841767041.4400001</v>
      </c>
      <c r="I41" s="26"/>
    </row>
    <row r="42" spans="2:13" ht="15.75" thickBot="1" x14ac:dyDescent="0.3">
      <c r="B42" s="3" t="s">
        <v>19</v>
      </c>
      <c r="H42" s="37">
        <f>H32+H41</f>
        <v>3955570046.9000001</v>
      </c>
      <c r="I42" s="38"/>
      <c r="M42" s="4">
        <f>H42-H27</f>
        <v>0</v>
      </c>
    </row>
    <row r="43" spans="2:13" ht="15.75" thickTop="1" x14ac:dyDescent="0.25">
      <c r="B43" s="3"/>
      <c r="H43" s="6"/>
      <c r="I43" s="7"/>
      <c r="M43" s="5">
        <f>+H40+M42</f>
        <v>16174349.34</v>
      </c>
    </row>
    <row r="44" spans="2:13" x14ac:dyDescent="0.25">
      <c r="B44" s="3"/>
      <c r="H44" s="33"/>
      <c r="I44" s="33"/>
      <c r="J44" s="33"/>
      <c r="L44" s="8"/>
      <c r="M44" s="4">
        <f>+H27-H42</f>
        <v>0</v>
      </c>
    </row>
    <row r="45" spans="2:13" x14ac:dyDescent="0.25">
      <c r="E45" s="16"/>
    </row>
    <row r="46" spans="2:13" x14ac:dyDescent="0.25">
      <c r="B46" s="19" t="s">
        <v>50</v>
      </c>
      <c r="C46" s="19"/>
      <c r="D46" s="20"/>
      <c r="E46" s="20"/>
      <c r="G46" s="39" t="s">
        <v>53</v>
      </c>
      <c r="H46" s="39"/>
      <c r="I46" s="39"/>
    </row>
    <row r="47" spans="2:13" x14ac:dyDescent="0.25">
      <c r="B47" s="21" t="s">
        <v>51</v>
      </c>
      <c r="C47" s="21"/>
      <c r="D47" s="22"/>
      <c r="E47" s="22"/>
      <c r="G47" s="40" t="s">
        <v>54</v>
      </c>
      <c r="H47" s="40"/>
      <c r="I47" s="40"/>
      <c r="J47" s="22"/>
      <c r="M47" s="5">
        <f>+H42-H27</f>
        <v>0</v>
      </c>
    </row>
    <row r="48" spans="2:13" x14ac:dyDescent="0.25">
      <c r="B48" s="20" t="s">
        <v>52</v>
      </c>
      <c r="C48" s="20"/>
      <c r="G48" s="32" t="s">
        <v>55</v>
      </c>
      <c r="H48" s="32"/>
      <c r="I48" s="32"/>
      <c r="J48" s="22"/>
    </row>
    <row r="49" spans="2:14" x14ac:dyDescent="0.25">
      <c r="B49" s="16"/>
      <c r="C49" s="16"/>
      <c r="D49" s="16"/>
      <c r="H49" s="16"/>
      <c r="I49" s="16"/>
      <c r="J49" s="16"/>
    </row>
    <row r="50" spans="2:14" x14ac:dyDescent="0.25">
      <c r="B50" s="16"/>
      <c r="C50" s="16"/>
      <c r="D50" s="33"/>
      <c r="E50" s="33"/>
      <c r="F50" s="33"/>
      <c r="G50" s="33"/>
      <c r="H50" s="33"/>
      <c r="I50" s="16"/>
      <c r="J50" s="16"/>
    </row>
    <row r="51" spans="2:14" x14ac:dyDescent="0.25">
      <c r="E51" s="16"/>
      <c r="F51" s="16"/>
      <c r="G51" s="16"/>
    </row>
    <row r="52" spans="2:14" x14ac:dyDescent="0.25">
      <c r="F52" s="16"/>
      <c r="G52" s="16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D50:H50"/>
    <mergeCell ref="H41:I41"/>
    <mergeCell ref="H42:I42"/>
    <mergeCell ref="H44:J44"/>
    <mergeCell ref="G46:I46"/>
    <mergeCell ref="G47:I47"/>
    <mergeCell ref="G48:I48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N58"/>
  <sheetViews>
    <sheetView topLeftCell="A25" workbookViewId="0">
      <selection activeCell="D27" sqref="D27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</cols>
  <sheetData>
    <row r="5" spans="2:11" ht="18.75" x14ac:dyDescent="0.3">
      <c r="B5" s="41" t="s">
        <v>44</v>
      </c>
      <c r="C5" s="41"/>
      <c r="D5" s="41"/>
      <c r="E5" s="41"/>
      <c r="F5" s="41"/>
      <c r="G5" s="41"/>
      <c r="H5" s="41"/>
      <c r="I5" s="41"/>
      <c r="J5" s="41"/>
    </row>
    <row r="6" spans="2:11" ht="18.75" x14ac:dyDescent="0.3">
      <c r="B6" s="41" t="s">
        <v>45</v>
      </c>
      <c r="C6" s="41"/>
      <c r="D6" s="41"/>
      <c r="E6" s="41"/>
      <c r="F6" s="41"/>
      <c r="G6" s="41"/>
      <c r="H6" s="41"/>
      <c r="I6" s="41"/>
      <c r="J6" s="41"/>
    </row>
    <row r="7" spans="2:11" ht="18.75" x14ac:dyDescent="0.3">
      <c r="B7" s="42" t="s">
        <v>46</v>
      </c>
      <c r="C7" s="42"/>
      <c r="D7" s="42"/>
      <c r="E7" s="42"/>
      <c r="F7" s="42"/>
      <c r="G7" s="42"/>
      <c r="H7" s="42"/>
      <c r="I7" s="42"/>
      <c r="J7" s="42"/>
    </row>
    <row r="8" spans="2:11" x14ac:dyDescent="0.25">
      <c r="B8" s="18" t="s">
        <v>47</v>
      </c>
      <c r="C8" s="18"/>
      <c r="D8" s="18"/>
      <c r="E8" s="18"/>
      <c r="F8" s="18"/>
      <c r="G8" s="18"/>
      <c r="H8" s="18"/>
      <c r="I8" s="18"/>
      <c r="J8" s="18"/>
    </row>
    <row r="9" spans="2:11" x14ac:dyDescent="0.25">
      <c r="B9" s="43" t="s">
        <v>49</v>
      </c>
      <c r="C9" s="43"/>
      <c r="D9" s="43"/>
      <c r="E9" s="43"/>
      <c r="F9" s="43"/>
      <c r="G9" s="43"/>
      <c r="H9" s="43"/>
      <c r="I9" s="43"/>
      <c r="J9" s="17"/>
    </row>
    <row r="11" spans="2:11" ht="12" customHeight="1" x14ac:dyDescent="0.25"/>
    <row r="12" spans="2:11" ht="16.5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2:11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2:11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2:11" x14ac:dyDescent="0.25">
      <c r="B15" s="32" t="s">
        <v>56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11" ht="14.25" customHeight="1" x14ac:dyDescent="0.25">
      <c r="B16" s="2" t="s">
        <v>2</v>
      </c>
    </row>
    <row r="17" spans="2:13" x14ac:dyDescent="0.25">
      <c r="B17" s="2" t="s">
        <v>3</v>
      </c>
      <c r="H17" s="33"/>
      <c r="I17" s="33"/>
    </row>
    <row r="18" spans="2:13" x14ac:dyDescent="0.25">
      <c r="B18" t="s">
        <v>4</v>
      </c>
      <c r="H18" s="36">
        <v>46086330.5</v>
      </c>
      <c r="I18" s="36"/>
    </row>
    <row r="19" spans="2:13" x14ac:dyDescent="0.25">
      <c r="B19" t="s">
        <v>5</v>
      </c>
      <c r="H19" s="30">
        <v>3538051386.25</v>
      </c>
      <c r="I19" s="30"/>
    </row>
    <row r="20" spans="2:13" x14ac:dyDescent="0.25">
      <c r="B20" t="s">
        <v>43</v>
      </c>
      <c r="H20" s="35">
        <v>81230552.450000003</v>
      </c>
      <c r="I20" s="35"/>
    </row>
    <row r="21" spans="2:13" ht="15.75" thickBot="1" x14ac:dyDescent="0.3">
      <c r="B21" s="2" t="s">
        <v>6</v>
      </c>
      <c r="H21" s="29">
        <f>H18+H19+H20</f>
        <v>3665368269.1999998</v>
      </c>
      <c r="I21" s="29"/>
    </row>
    <row r="22" spans="2:13" ht="11.25" customHeight="1" x14ac:dyDescent="0.25"/>
    <row r="23" spans="2:13" x14ac:dyDescent="0.25">
      <c r="B23" s="2" t="s">
        <v>7</v>
      </c>
    </row>
    <row r="24" spans="2:13" x14ac:dyDescent="0.25">
      <c r="B24" t="s">
        <v>8</v>
      </c>
      <c r="H24" s="30">
        <v>548407891.35000002</v>
      </c>
      <c r="I24" s="30"/>
    </row>
    <row r="25" spans="2:13" x14ac:dyDescent="0.25">
      <c r="B25" t="s">
        <v>9</v>
      </c>
      <c r="H25" s="30"/>
      <c r="I25" s="30"/>
    </row>
    <row r="26" spans="2:13" x14ac:dyDescent="0.25">
      <c r="B26" s="2" t="s">
        <v>10</v>
      </c>
      <c r="H26" s="34">
        <f>SUM(H24:H25)</f>
        <v>548407891.35000002</v>
      </c>
      <c r="I26" s="34"/>
    </row>
    <row r="27" spans="2:13" ht="15.75" thickBot="1" x14ac:dyDescent="0.3">
      <c r="B27" s="2" t="s">
        <v>11</v>
      </c>
      <c r="H27" s="45">
        <f>H21+H26</f>
        <v>4213776160.5499997</v>
      </c>
      <c r="I27" s="46"/>
    </row>
    <row r="28" spans="2:13" ht="13.5" customHeight="1" thickTop="1" x14ac:dyDescent="0.25">
      <c r="M28" s="4"/>
    </row>
    <row r="29" spans="2:13" x14ac:dyDescent="0.25">
      <c r="B29" s="2" t="s">
        <v>12</v>
      </c>
      <c r="M29" s="5"/>
    </row>
    <row r="30" spans="2:13" x14ac:dyDescent="0.25">
      <c r="B30" s="2" t="s">
        <v>13</v>
      </c>
      <c r="M30" s="5"/>
    </row>
    <row r="31" spans="2:13" x14ac:dyDescent="0.25">
      <c r="B31" t="s">
        <v>57</v>
      </c>
      <c r="H31" s="30">
        <v>113803005.45999999</v>
      </c>
      <c r="I31" s="30"/>
      <c r="M31" s="4"/>
    </row>
    <row r="32" spans="2:13" ht="15.75" thickBot="1" x14ac:dyDescent="0.3">
      <c r="B32" s="2" t="s">
        <v>14</v>
      </c>
      <c r="H32" s="29">
        <f>H31</f>
        <v>113803005.45999999</v>
      </c>
      <c r="I32" s="29"/>
    </row>
    <row r="33" spans="2:13" x14ac:dyDescent="0.25">
      <c r="M33" s="4"/>
    </row>
    <row r="34" spans="2:13" x14ac:dyDescent="0.25">
      <c r="B34" s="2" t="s">
        <v>39</v>
      </c>
      <c r="H34" s="44">
        <v>0</v>
      </c>
      <c r="I34" s="44"/>
      <c r="M34" s="4"/>
    </row>
    <row r="35" spans="2:13" x14ac:dyDescent="0.25">
      <c r="B35" s="2" t="s">
        <v>40</v>
      </c>
      <c r="H35" s="44">
        <v>0</v>
      </c>
      <c r="I35" s="44"/>
      <c r="M35" s="4"/>
    </row>
    <row r="36" spans="2:13" x14ac:dyDescent="0.25">
      <c r="M36" s="4"/>
    </row>
    <row r="37" spans="2:13" x14ac:dyDescent="0.25">
      <c r="B37" s="2" t="s">
        <v>17</v>
      </c>
      <c r="M37" s="4">
        <f>H38+H40</f>
        <v>4099973155.0900002</v>
      </c>
    </row>
    <row r="38" spans="2:13" x14ac:dyDescent="0.25">
      <c r="B38" s="3" t="s">
        <v>15</v>
      </c>
      <c r="H38" s="30">
        <v>3825592692.0999999</v>
      </c>
      <c r="I38" s="30"/>
    </row>
    <row r="39" spans="2:13" x14ac:dyDescent="0.25">
      <c r="B39" s="2" t="s">
        <v>20</v>
      </c>
      <c r="H39" s="44">
        <v>0</v>
      </c>
      <c r="I39" s="44"/>
    </row>
    <row r="40" spans="2:13" x14ac:dyDescent="0.25">
      <c r="B40" s="3" t="s">
        <v>16</v>
      </c>
      <c r="H40" s="30">
        <v>274380462.99000001</v>
      </c>
      <c r="I40" s="30"/>
    </row>
    <row r="41" spans="2:13" x14ac:dyDescent="0.25">
      <c r="B41" s="2" t="s">
        <v>18</v>
      </c>
      <c r="H41" s="26">
        <f>SUM(H38:H40)</f>
        <v>4099973155.0900002</v>
      </c>
      <c r="I41" s="26"/>
    </row>
    <row r="42" spans="2:13" ht="15.75" thickBot="1" x14ac:dyDescent="0.3">
      <c r="B42" s="3" t="s">
        <v>19</v>
      </c>
      <c r="H42" s="37">
        <f>H32+H41</f>
        <v>4213776160.5500002</v>
      </c>
      <c r="I42" s="38"/>
      <c r="M42" s="4">
        <f>H42-H27</f>
        <v>0</v>
      </c>
    </row>
    <row r="43" spans="2:13" ht="15.75" thickTop="1" x14ac:dyDescent="0.25">
      <c r="B43" s="3"/>
      <c r="H43" s="6"/>
      <c r="I43" s="7"/>
    </row>
    <row r="44" spans="2:13" x14ac:dyDescent="0.25">
      <c r="B44" s="3"/>
      <c r="H44" s="33"/>
      <c r="I44" s="33"/>
      <c r="J44" s="33"/>
      <c r="L44" s="8"/>
    </row>
    <row r="45" spans="2:13" x14ac:dyDescent="0.25">
      <c r="E45" s="15"/>
    </row>
    <row r="46" spans="2:13" x14ac:dyDescent="0.25">
      <c r="B46" s="19" t="s">
        <v>50</v>
      </c>
      <c r="C46" s="19"/>
      <c r="D46" s="20"/>
      <c r="E46" s="20"/>
      <c r="G46" s="39" t="s">
        <v>53</v>
      </c>
      <c r="H46" s="39"/>
      <c r="I46" s="39"/>
    </row>
    <row r="47" spans="2:13" x14ac:dyDescent="0.25">
      <c r="B47" s="21" t="s">
        <v>51</v>
      </c>
      <c r="C47" s="21"/>
      <c r="D47" s="22"/>
      <c r="E47" s="22"/>
      <c r="G47" s="40" t="s">
        <v>54</v>
      </c>
      <c r="H47" s="40"/>
      <c r="I47" s="40"/>
      <c r="J47" s="22"/>
      <c r="M47" s="5">
        <f>+H42-H27</f>
        <v>0</v>
      </c>
    </row>
    <row r="48" spans="2:13" x14ac:dyDescent="0.25">
      <c r="B48" s="20" t="s">
        <v>52</v>
      </c>
      <c r="C48" s="20"/>
      <c r="G48" s="32" t="s">
        <v>55</v>
      </c>
      <c r="H48" s="32"/>
      <c r="I48" s="32"/>
      <c r="J48" s="22"/>
    </row>
    <row r="49" spans="2:14" x14ac:dyDescent="0.25">
      <c r="B49" s="15"/>
      <c r="C49" s="15"/>
      <c r="D49" s="15"/>
      <c r="H49" s="15"/>
      <c r="I49" s="15"/>
      <c r="J49" s="15"/>
    </row>
    <row r="50" spans="2:14" x14ac:dyDescent="0.25">
      <c r="B50" s="15"/>
      <c r="C50" s="15"/>
      <c r="D50" s="33"/>
      <c r="E50" s="33"/>
      <c r="F50" s="33"/>
      <c r="G50" s="33"/>
      <c r="H50" s="33"/>
      <c r="I50" s="15"/>
      <c r="J50" s="15"/>
    </row>
    <row r="51" spans="2:14" x14ac:dyDescent="0.25">
      <c r="E51" s="15"/>
      <c r="F51" s="15"/>
      <c r="G51" s="15"/>
    </row>
    <row r="52" spans="2:14" x14ac:dyDescent="0.25">
      <c r="F52" s="15"/>
      <c r="G52" s="15"/>
    </row>
    <row r="53" spans="2:14" x14ac:dyDescent="0.25">
      <c r="F53" s="20"/>
    </row>
    <row r="54" spans="2:14" x14ac:dyDescent="0.25">
      <c r="F54" s="22"/>
    </row>
    <row r="56" spans="2:14" x14ac:dyDescent="0.25">
      <c r="H56" s="4"/>
    </row>
    <row r="58" spans="2:14" x14ac:dyDescent="0.25">
      <c r="N58" t="s">
        <v>29</v>
      </c>
    </row>
  </sheetData>
  <mergeCells count="31">
    <mergeCell ref="D50:H50"/>
    <mergeCell ref="H41:I41"/>
    <mergeCell ref="H42:I42"/>
    <mergeCell ref="H44:J44"/>
    <mergeCell ref="G46:I46"/>
    <mergeCell ref="G47:I47"/>
    <mergeCell ref="G48:I48"/>
    <mergeCell ref="H40:I40"/>
    <mergeCell ref="H21:I21"/>
    <mergeCell ref="H24:I24"/>
    <mergeCell ref="H25:I25"/>
    <mergeCell ref="H26:I26"/>
    <mergeCell ref="H27:I27"/>
    <mergeCell ref="H31:I31"/>
    <mergeCell ref="H32:I32"/>
    <mergeCell ref="H34:I34"/>
    <mergeCell ref="H35:I35"/>
    <mergeCell ref="H38:I38"/>
    <mergeCell ref="H39:I39"/>
    <mergeCell ref="H20:I20"/>
    <mergeCell ref="B5:J5"/>
    <mergeCell ref="B6:J6"/>
    <mergeCell ref="B7:J7"/>
    <mergeCell ref="B9:I9"/>
    <mergeCell ref="B12:K12"/>
    <mergeCell ref="B13:K13"/>
    <mergeCell ref="B14:K14"/>
    <mergeCell ref="B15:K15"/>
    <mergeCell ref="H17:I17"/>
    <mergeCell ref="H18:I18"/>
    <mergeCell ref="H19:I19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Q54"/>
  <sheetViews>
    <sheetView tabSelected="1" workbookViewId="0">
      <selection activeCell="H38" sqref="H38:I38"/>
    </sheetView>
  </sheetViews>
  <sheetFormatPr baseColWidth="10" defaultColWidth="9.140625" defaultRowHeight="15" x14ac:dyDescent="0.25"/>
  <cols>
    <col min="8" max="8" width="14.140625" bestFit="1" customWidth="1"/>
    <col min="11" max="11" width="0.140625" customWidth="1"/>
    <col min="13" max="13" width="19.7109375" customWidth="1"/>
    <col min="15" max="15" width="14.85546875" bestFit="1" customWidth="1"/>
    <col min="16" max="16" width="13.140625" bestFit="1" customWidth="1"/>
  </cols>
  <sheetData>
    <row r="4" spans="2:13" ht="33.75" customHeight="1" x14ac:dyDescent="0.3">
      <c r="B4" s="41" t="s">
        <v>44</v>
      </c>
      <c r="C4" s="41"/>
      <c r="D4" s="41"/>
      <c r="E4" s="41"/>
      <c r="F4" s="41"/>
      <c r="G4" s="41"/>
      <c r="H4" s="41"/>
      <c r="I4" s="41"/>
      <c r="J4" s="41"/>
    </row>
    <row r="5" spans="2:13" ht="18.75" x14ac:dyDescent="0.3">
      <c r="B5" s="41" t="s">
        <v>45</v>
      </c>
      <c r="C5" s="41"/>
      <c r="D5" s="41"/>
      <c r="E5" s="41"/>
      <c r="F5" s="41"/>
      <c r="G5" s="41"/>
      <c r="H5" s="41"/>
      <c r="I5" s="41"/>
      <c r="J5" s="41"/>
    </row>
    <row r="6" spans="2:13" ht="18.75" x14ac:dyDescent="0.3">
      <c r="B6" s="42" t="s">
        <v>46</v>
      </c>
      <c r="C6" s="42"/>
      <c r="D6" s="42"/>
      <c r="E6" s="42"/>
      <c r="F6" s="42"/>
      <c r="G6" s="42"/>
      <c r="H6" s="42"/>
      <c r="I6" s="42"/>
      <c r="J6" s="42"/>
    </row>
    <row r="7" spans="2:13" x14ac:dyDescent="0.25">
      <c r="B7" s="50" t="s">
        <v>64</v>
      </c>
      <c r="C7" s="50"/>
      <c r="D7" s="50"/>
      <c r="E7" s="50"/>
      <c r="F7" s="50"/>
      <c r="G7" s="50"/>
      <c r="H7" s="50"/>
      <c r="I7" s="50"/>
      <c r="J7" s="18"/>
    </row>
    <row r="8" spans="2:13" x14ac:dyDescent="0.25">
      <c r="B8" s="25"/>
      <c r="C8" s="25"/>
      <c r="D8" s="25"/>
      <c r="E8" s="49" t="s">
        <v>63</v>
      </c>
      <c r="F8" s="49"/>
      <c r="G8" s="49"/>
      <c r="H8" s="49"/>
      <c r="I8" s="25"/>
      <c r="J8" s="17"/>
    </row>
    <row r="10" spans="2:13" ht="12" customHeight="1" x14ac:dyDescent="0.25"/>
    <row r="11" spans="2:13" x14ac:dyDescent="0.25">
      <c r="B11" s="32"/>
      <c r="C11" s="32"/>
      <c r="D11" s="32"/>
      <c r="E11" s="32"/>
      <c r="F11" s="32"/>
      <c r="G11" s="32"/>
      <c r="H11" s="32"/>
      <c r="I11" s="32"/>
      <c r="J11" s="32"/>
      <c r="K11" s="32"/>
      <c r="M11" s="24"/>
    </row>
    <row r="12" spans="2:13" x14ac:dyDescent="0.25">
      <c r="B12" s="32" t="s">
        <v>66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2:13" ht="14.25" customHeight="1" x14ac:dyDescent="0.25">
      <c r="B13" s="2" t="s">
        <v>2</v>
      </c>
      <c r="M13" s="24"/>
    </row>
    <row r="14" spans="2:13" x14ac:dyDescent="0.25">
      <c r="B14" s="2" t="s">
        <v>3</v>
      </c>
      <c r="H14" s="33"/>
      <c r="I14" s="33"/>
    </row>
    <row r="15" spans="2:13" x14ac:dyDescent="0.25">
      <c r="B15" t="s">
        <v>4</v>
      </c>
      <c r="H15" s="47">
        <v>11510252.4</v>
      </c>
      <c r="I15" s="36"/>
      <c r="M15" s="24"/>
    </row>
    <row r="16" spans="2:13" ht="15" customHeight="1" x14ac:dyDescent="0.25">
      <c r="B16" t="s">
        <v>5</v>
      </c>
      <c r="H16" s="47">
        <v>2817328036.4400001</v>
      </c>
      <c r="I16" s="48"/>
    </row>
    <row r="17" spans="1:13" x14ac:dyDescent="0.25">
      <c r="B17" t="s">
        <v>43</v>
      </c>
      <c r="H17" s="35">
        <v>114449763.45</v>
      </c>
      <c r="I17" s="35"/>
      <c r="M17" s="5"/>
    </row>
    <row r="18" spans="1:13" ht="15.75" thickBot="1" x14ac:dyDescent="0.3">
      <c r="B18" s="2" t="s">
        <v>6</v>
      </c>
      <c r="H18" s="29">
        <f>SUM(H15:I17)</f>
        <v>2943288052.29</v>
      </c>
      <c r="I18" s="29"/>
    </row>
    <row r="19" spans="1:13" ht="11.25" customHeight="1" x14ac:dyDescent="0.25"/>
    <row r="20" spans="1:13" x14ac:dyDescent="0.25">
      <c r="B20" s="2" t="s">
        <v>62</v>
      </c>
      <c r="M20" s="4"/>
    </row>
    <row r="21" spans="1:13" x14ac:dyDescent="0.25">
      <c r="B21" t="s">
        <v>8</v>
      </c>
      <c r="H21" s="30">
        <v>619482341.15999997</v>
      </c>
      <c r="I21" s="30"/>
      <c r="M21" s="5"/>
    </row>
    <row r="22" spans="1:13" x14ac:dyDescent="0.25">
      <c r="B22" t="s">
        <v>9</v>
      </c>
      <c r="H22" s="30"/>
      <c r="I22" s="30"/>
      <c r="M22" s="24"/>
    </row>
    <row r="23" spans="1:13" x14ac:dyDescent="0.25">
      <c r="B23" s="2" t="s">
        <v>61</v>
      </c>
      <c r="H23" s="34">
        <f>SUM(H21:H22)</f>
        <v>619482341.15999997</v>
      </c>
      <c r="I23" s="34"/>
    </row>
    <row r="24" spans="1:13" ht="15.75" thickBot="1" x14ac:dyDescent="0.3">
      <c r="B24" s="2" t="s">
        <v>11</v>
      </c>
      <c r="H24" s="45">
        <f>H18+H21</f>
        <v>3562770393.4499998</v>
      </c>
      <c r="I24" s="46"/>
    </row>
    <row r="25" spans="1:13" ht="13.5" customHeight="1" thickTop="1" x14ac:dyDescent="0.25">
      <c r="M25" s="4"/>
    </row>
    <row r="26" spans="1:13" x14ac:dyDescent="0.25">
      <c r="B26" s="2" t="s">
        <v>12</v>
      </c>
      <c r="M26" s="5"/>
    </row>
    <row r="27" spans="1:13" x14ac:dyDescent="0.25">
      <c r="B27" s="2" t="s">
        <v>13</v>
      </c>
      <c r="M27" s="5"/>
    </row>
    <row r="28" spans="1:13" x14ac:dyDescent="0.25">
      <c r="A28" s="2" t="s">
        <v>65</v>
      </c>
      <c r="B28" s="2"/>
      <c r="C28" s="2"/>
      <c r="D28" s="2"/>
      <c r="E28" s="2"/>
      <c r="H28" s="30">
        <v>113803005.45999999</v>
      </c>
      <c r="I28" s="30"/>
      <c r="M28" s="4"/>
    </row>
    <row r="29" spans="1:13" ht="15.75" thickBot="1" x14ac:dyDescent="0.3">
      <c r="B29" s="2" t="s">
        <v>14</v>
      </c>
      <c r="H29" s="29">
        <f>H28</f>
        <v>113803005.45999999</v>
      </c>
      <c r="I29" s="29"/>
    </row>
    <row r="30" spans="1:13" x14ac:dyDescent="0.25">
      <c r="M30" s="4"/>
    </row>
    <row r="31" spans="1:13" x14ac:dyDescent="0.25">
      <c r="B31" s="2" t="s">
        <v>39</v>
      </c>
      <c r="H31" s="44">
        <v>0</v>
      </c>
      <c r="I31" s="44"/>
      <c r="M31" s="4"/>
    </row>
    <row r="32" spans="1:13" x14ac:dyDescent="0.25">
      <c r="B32" s="2" t="s">
        <v>40</v>
      </c>
      <c r="H32" s="44">
        <v>0</v>
      </c>
      <c r="I32" s="44"/>
      <c r="M32" s="4"/>
    </row>
    <row r="33" spans="2:17" x14ac:dyDescent="0.25">
      <c r="M33" s="4"/>
    </row>
    <row r="34" spans="2:17" x14ac:dyDescent="0.25">
      <c r="B34" s="2" t="s">
        <v>17</v>
      </c>
      <c r="E34" t="s">
        <v>29</v>
      </c>
      <c r="M34" s="4"/>
    </row>
    <row r="35" spans="2:17" x14ac:dyDescent="0.25">
      <c r="B35" s="3" t="s">
        <v>15</v>
      </c>
      <c r="H35" s="30">
        <v>5339096216</v>
      </c>
      <c r="I35" s="30"/>
      <c r="M35" s="5"/>
    </row>
    <row r="36" spans="2:17" x14ac:dyDescent="0.25">
      <c r="B36" s="2" t="s">
        <v>20</v>
      </c>
      <c r="H36" s="36">
        <v>64322358.729999997</v>
      </c>
      <c r="I36" s="36"/>
      <c r="M36" s="24"/>
    </row>
    <row r="37" spans="2:17" x14ac:dyDescent="0.25">
      <c r="B37" s="3" t="s">
        <v>16</v>
      </c>
      <c r="H37" s="30">
        <v>-1954451186.74</v>
      </c>
      <c r="I37" s="30"/>
      <c r="M37" s="5"/>
    </row>
    <row r="38" spans="2:17" x14ac:dyDescent="0.25">
      <c r="B38" s="2" t="s">
        <v>18</v>
      </c>
      <c r="H38" s="26">
        <f>+H35+H36+H37</f>
        <v>3448967387.9899998</v>
      </c>
      <c r="I38" s="26"/>
      <c r="M38" s="4"/>
      <c r="O38" s="30"/>
      <c r="P38" s="30"/>
    </row>
    <row r="39" spans="2:17" ht="15.75" thickBot="1" x14ac:dyDescent="0.3">
      <c r="B39" s="3" t="s">
        <v>19</v>
      </c>
      <c r="H39" s="37">
        <f>H29+H38</f>
        <v>3562770393.4499998</v>
      </c>
      <c r="I39" s="38"/>
      <c r="M39" s="4"/>
      <c r="O39" s="5"/>
      <c r="P39" s="30"/>
      <c r="Q39" s="30"/>
    </row>
    <row r="40" spans="2:17" ht="15.75" thickTop="1" x14ac:dyDescent="0.25">
      <c r="B40" s="3"/>
      <c r="H40" s="6"/>
      <c r="I40" s="7"/>
      <c r="M40" s="5">
        <f>+H39-H24</f>
        <v>0</v>
      </c>
      <c r="O40" s="5"/>
      <c r="P40" s="4"/>
    </row>
    <row r="41" spans="2:17" x14ac:dyDescent="0.25">
      <c r="B41" s="3"/>
      <c r="H41" s="33"/>
      <c r="I41" s="33"/>
      <c r="J41" s="33"/>
      <c r="L41" s="8"/>
      <c r="M41" s="4"/>
      <c r="O41" s="4"/>
    </row>
    <row r="42" spans="2:17" x14ac:dyDescent="0.25">
      <c r="B42" s="19"/>
      <c r="C42" s="19"/>
      <c r="D42" s="20"/>
      <c r="E42" s="20"/>
      <c r="G42" s="39"/>
      <c r="H42" s="39"/>
      <c r="I42" s="39"/>
    </row>
    <row r="43" spans="2:17" x14ac:dyDescent="0.25">
      <c r="B43" s="21"/>
      <c r="C43" s="21"/>
      <c r="D43" s="22"/>
      <c r="E43" s="22"/>
      <c r="G43" s="40"/>
      <c r="H43" s="40"/>
      <c r="I43" s="40"/>
      <c r="J43" s="22"/>
      <c r="M43" s="5"/>
    </row>
    <row r="44" spans="2:17" x14ac:dyDescent="0.25">
      <c r="B44" s="20" t="s">
        <v>52</v>
      </c>
      <c r="C44" s="20"/>
      <c r="G44" s="32" t="s">
        <v>55</v>
      </c>
      <c r="H44" s="32"/>
      <c r="I44" s="32"/>
      <c r="J44" s="22"/>
      <c r="M44" s="4"/>
    </row>
    <row r="45" spans="2:17" x14ac:dyDescent="0.25">
      <c r="B45" s="23"/>
      <c r="C45" s="23"/>
      <c r="D45" s="23"/>
      <c r="H45" s="23"/>
      <c r="I45" s="23"/>
      <c r="J45" s="23"/>
    </row>
    <row r="46" spans="2:17" x14ac:dyDescent="0.25">
      <c r="B46" s="23"/>
      <c r="C46" s="23"/>
      <c r="D46" s="33"/>
      <c r="E46" s="33"/>
      <c r="F46" s="33"/>
      <c r="G46" s="33"/>
      <c r="H46" s="33"/>
      <c r="I46" s="23"/>
      <c r="J46" s="23"/>
    </row>
    <row r="47" spans="2:17" x14ac:dyDescent="0.25">
      <c r="E47" s="23"/>
      <c r="F47" s="23"/>
      <c r="G47" s="23"/>
    </row>
    <row r="48" spans="2:17" x14ac:dyDescent="0.25">
      <c r="F48" s="23"/>
      <c r="G48" s="23"/>
    </row>
    <row r="49" spans="6:14" x14ac:dyDescent="0.25">
      <c r="F49" s="20"/>
    </row>
    <row r="50" spans="6:14" x14ac:dyDescent="0.25">
      <c r="F50" s="22"/>
    </row>
    <row r="52" spans="6:14" x14ac:dyDescent="0.25">
      <c r="H52" s="4"/>
    </row>
    <row r="54" spans="6:14" x14ac:dyDescent="0.25">
      <c r="N54" t="s">
        <v>29</v>
      </c>
    </row>
  </sheetData>
  <mergeCells count="32">
    <mergeCell ref="O38:P38"/>
    <mergeCell ref="P39:Q39"/>
    <mergeCell ref="D46:H46"/>
    <mergeCell ref="H38:I38"/>
    <mergeCell ref="H39:I39"/>
    <mergeCell ref="H41:J41"/>
    <mergeCell ref="G42:I42"/>
    <mergeCell ref="G43:I43"/>
    <mergeCell ref="G44:I44"/>
    <mergeCell ref="H37:I37"/>
    <mergeCell ref="H18:I18"/>
    <mergeCell ref="H21:I21"/>
    <mergeCell ref="H22:I22"/>
    <mergeCell ref="H23:I23"/>
    <mergeCell ref="H24:I24"/>
    <mergeCell ref="H28:I28"/>
    <mergeCell ref="H29:I29"/>
    <mergeCell ref="H31:I31"/>
    <mergeCell ref="H32:I32"/>
    <mergeCell ref="H35:I35"/>
    <mergeCell ref="H36:I36"/>
    <mergeCell ref="H17:I17"/>
    <mergeCell ref="B4:J4"/>
    <mergeCell ref="B5:J5"/>
    <mergeCell ref="B6:J6"/>
    <mergeCell ref="B11:K11"/>
    <mergeCell ref="B12:K12"/>
    <mergeCell ref="H14:I14"/>
    <mergeCell ref="H15:I15"/>
    <mergeCell ref="H16:I16"/>
    <mergeCell ref="E8:H8"/>
    <mergeCell ref="B7:I7"/>
  </mergeCells>
  <pageMargins left="0.23622047244094491" right="0.23622047244094491" top="0.59055118110236227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BALANCE GENERAL ENERO 2020</vt:lpstr>
      <vt:lpstr>BALANCE GENERAL FEBRERO 2020</vt:lpstr>
      <vt:lpstr>BALANCE GENERAL MARZO 2020</vt:lpstr>
      <vt:lpstr>BALANCE GENERAL ABRIL 2020</vt:lpstr>
      <vt:lpstr>BALANCE GENERAL MAYO 2020</vt:lpstr>
      <vt:lpstr>BALANCE GENERAL DICIEM 2021 (2)</vt:lpstr>
      <vt:lpstr>BALANCE GENERAL FEBRER 2021</vt:lpstr>
      <vt:lpstr>BALANCE GENERAL ENERO 2021</vt:lpstr>
      <vt:lpstr>BALANCE GENERAL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2022-07-21T14:08:41Z</dcterms:modified>
</cp:coreProperties>
</file>