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5655" windowHeight="4620" firstSheet="4" activeTab="4"/>
  </bookViews>
  <sheets>
    <sheet name="Hoja1" sheetId="1" r:id="rId1"/>
    <sheet name="Hoja2" sheetId="2" r:id="rId2"/>
    <sheet name="Hoja3" sheetId="3" r:id="rId3"/>
    <sheet name="Hoja4" sheetId="4" r:id="rId4"/>
    <sheet name="ESTADO FONDO 1 (3)" sheetId="15" r:id="rId5"/>
  </sheets>
  <calcPr calcId="144525"/>
</workbook>
</file>

<file path=xl/calcChain.xml><?xml version="1.0" encoding="utf-8"?>
<calcChain xmlns="http://schemas.openxmlformats.org/spreadsheetml/2006/main">
  <c r="E41" i="15" l="1"/>
  <c r="D41" i="15" l="1"/>
  <c r="E42" i="15" s="1"/>
  <c r="F38" i="15"/>
  <c r="F41" i="15" l="1"/>
  <c r="F40" i="15"/>
  <c r="C148" i="4" l="1"/>
  <c r="C121" i="4"/>
  <c r="C109" i="4"/>
  <c r="C90" i="4" l="1"/>
  <c r="C68" i="4"/>
  <c r="C58" i="4"/>
  <c r="I15" i="3"/>
  <c r="D121" i="3"/>
  <c r="E121" i="3"/>
  <c r="I114" i="3"/>
  <c r="I68" i="3"/>
  <c r="F5" i="3" l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I105" i="3"/>
  <c r="I16" i="3"/>
  <c r="I53" i="3" l="1"/>
  <c r="J99" i="3"/>
  <c r="I62" i="3" l="1"/>
  <c r="I63" i="3" s="1"/>
  <c r="H34" i="3" l="1"/>
  <c r="H16" i="3"/>
  <c r="F29" i="3" l="1"/>
  <c r="F30" i="3" l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C40" i="4"/>
  <c r="C24" i="4"/>
  <c r="C12" i="4"/>
  <c r="J174" i="1"/>
  <c r="G89" i="1"/>
  <c r="F89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K84" i="1"/>
  <c r="F115" i="3" l="1"/>
  <c r="F116" i="3" s="1"/>
  <c r="F117" i="3" s="1"/>
  <c r="F118" i="3" s="1"/>
  <c r="F119" i="3" s="1"/>
  <c r="F120" i="3" s="1"/>
  <c r="H67" i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N43" i="1" l="1"/>
  <c r="N46" i="1" s="1"/>
  <c r="N48" i="1" s="1"/>
  <c r="N30" i="1"/>
  <c r="N17" i="1"/>
  <c r="E57" i="2"/>
</calcChain>
</file>

<file path=xl/sharedStrings.xml><?xml version="1.0" encoding="utf-8"?>
<sst xmlns="http://schemas.openxmlformats.org/spreadsheetml/2006/main" count="531" uniqueCount="271">
  <si>
    <t>DETALLE</t>
  </si>
  <si>
    <t>Comercializadora Melo y Asociado</t>
  </si>
  <si>
    <t>Centro Ferretero Peña Rubio</t>
  </si>
  <si>
    <t>CN. Agustin Morillo Rodriguez ARD.</t>
  </si>
  <si>
    <t>C.A Luis Geronimo Castro Hermon</t>
  </si>
  <si>
    <t>Juan Isidro Marte Martinez</t>
  </si>
  <si>
    <t>Señora Alfonsa Maria Caraballo German</t>
  </si>
  <si>
    <t>Señora Livia  Maria Ramirez Feliz</t>
  </si>
  <si>
    <t>C.N Mac Donal Beliar Gonzalez, ARD.</t>
  </si>
  <si>
    <t>Colectortor de Impuesto Internos</t>
  </si>
  <si>
    <t>R &amp; T Pinturas SRL.</t>
  </si>
  <si>
    <t>Suplidora Comercial Rodriguez, SRL.</t>
  </si>
  <si>
    <t>Ministerio de Defensa</t>
  </si>
  <si>
    <t>Asociacion Militar de Ciencias MEDICAS.</t>
  </si>
  <si>
    <t>Fundacion Apec de Credito Educativo</t>
  </si>
  <si>
    <t>Cuerpo de Seguridad Presidencial</t>
  </si>
  <si>
    <t>CN. Kervin A. Matos Mercedez</t>
  </si>
  <si>
    <t>CN. Elias Antonia Perez Reinoso</t>
  </si>
  <si>
    <t>CF. Eduardo Mancebo Jimenez</t>
  </si>
  <si>
    <t>TN. Rafael de Jesus Feliz Martinez</t>
  </si>
  <si>
    <t>Obispado Castrence de La Republica  Dominicana</t>
  </si>
  <si>
    <t>Coronel Andres alexis Perez Martinez ,ERD</t>
  </si>
  <si>
    <t>Coronel Lennyn J. Garcia Rodriguez, ERD</t>
  </si>
  <si>
    <t xml:space="preserve">Coronel, Franklin  Hernandez Fernandez, ERD. </t>
  </si>
  <si>
    <t>Coronel. Marcel Felipe Encarnacion</t>
  </si>
  <si>
    <t>Coronel. Luis E. Vicioso Bocio</t>
  </si>
  <si>
    <t>Coronel Harline . Perez Carrion, ERD</t>
  </si>
  <si>
    <t>Juan Carlos de Leon Guillen</t>
  </si>
  <si>
    <t>CN. Lino E. Morel de Dios, ARD.</t>
  </si>
  <si>
    <t>CN. Ruddy Cruz Montero, ARD</t>
  </si>
  <si>
    <t>TN .Joselin Ubano Sanchez, ARD</t>
  </si>
  <si>
    <t>CF. Ramon Juan Smith Nina</t>
  </si>
  <si>
    <t>Centro Ferretero Peña Rubio, SRL</t>
  </si>
  <si>
    <t>Liga Naval Dominicana</t>
  </si>
  <si>
    <t>Auto camiones, SA</t>
  </si>
  <si>
    <t>Delia josefina Tatis Perdomo</t>
  </si>
  <si>
    <t>Fernabdo Giraldez, ERL</t>
  </si>
  <si>
    <t>Sistemas Electronicos Avansado Torchio</t>
  </si>
  <si>
    <t>Bupa Dominicana</t>
  </si>
  <si>
    <t>TF.Rafael De Jesus Feliz Martinez</t>
  </si>
  <si>
    <t>CF. Alexis Rodriguez Monzon</t>
  </si>
  <si>
    <t>Importadora Global pp, SRL.</t>
  </si>
  <si>
    <t>Seguros Banreservas</t>
  </si>
  <si>
    <t>TOTAL</t>
  </si>
  <si>
    <t>15/10/2020.</t>
  </si>
  <si>
    <t>"</t>
  </si>
  <si>
    <t>NO.DE CHQ.</t>
  </si>
  <si>
    <t>DEBITO</t>
  </si>
  <si>
    <t>CREDITO</t>
  </si>
  <si>
    <t>BALANCE</t>
  </si>
  <si>
    <t>Tranferencia de Raciones Alimenticias.</t>
  </si>
  <si>
    <t>Transferencia de Compensacion</t>
  </si>
  <si>
    <t>Transferencia de Seguridad ciudadana</t>
  </si>
  <si>
    <t xml:space="preserve">Transferencia de Descuentos especiales </t>
  </si>
  <si>
    <t xml:space="preserve">Transferencia de Pantry </t>
  </si>
  <si>
    <t>Transferencia Pago de seguridad ciudadana</t>
  </si>
  <si>
    <t>Transferencias pago de descuentos especiales</t>
  </si>
  <si>
    <t>Transferencia descuento Pension alimenenticis</t>
  </si>
  <si>
    <t>Tranferencia de descuento especiales</t>
  </si>
  <si>
    <t>Transferencia pago Pencion Alimenticias</t>
  </si>
  <si>
    <t>BALANCE ANTERIOR</t>
  </si>
  <si>
    <t>DEPOSITO</t>
  </si>
  <si>
    <t>Transferencia Raciones</t>
  </si>
  <si>
    <t>TRANSFERENCIA ENTRADA</t>
  </si>
  <si>
    <t>Transferencia de Servicios Especiales M-2</t>
  </si>
  <si>
    <t>TRANSFERENCIA SALIENTE</t>
  </si>
  <si>
    <t>Viamar, SA</t>
  </si>
  <si>
    <t>CF. Pedro Lucas Gerrero, ARD.</t>
  </si>
  <si>
    <t>CN. Agustin Alberto Morillo Rodriguez ARD.</t>
  </si>
  <si>
    <t>Comisiones</t>
  </si>
  <si>
    <t>BALANCE AL 31/10/2020</t>
  </si>
  <si>
    <t>Reintegro de los cheques #38428 y 38598</t>
  </si>
  <si>
    <t>Depósito #4256 de la Junta de Ret. (desc. Perd. A.)</t>
  </si>
  <si>
    <t>Transferencia Raciones Especiales</t>
  </si>
  <si>
    <t>Tranferencia de Fondo M de G.. a Fondo/ Pens. A.</t>
  </si>
  <si>
    <t>Depósito de Capitania (dif. serv. B. por esta inst.</t>
  </si>
  <si>
    <t>Deposito #4251 Remolcadores Dom.)</t>
  </si>
  <si>
    <t>Deposito #4250 (Atraque Dur. El mes de Agosto)</t>
  </si>
  <si>
    <t>Dep. #4252 Desp. Port. Hisp. SAS (G.  Dev Del Cont.)</t>
  </si>
  <si>
    <t>Dep. Gente de Mar   Emis. de Cert. Med. Til. Y L)</t>
  </si>
  <si>
    <t>Dep. #4247 de la Juna de Ret.(. Perd. de  De A.)</t>
  </si>
  <si>
    <t>Asociacion Militar de Ciencias Medicas</t>
  </si>
  <si>
    <t>R &amp; T Pinturas  SRL.</t>
  </si>
  <si>
    <t>Transferencia Pago de pencion alimenticias</t>
  </si>
  <si>
    <t xml:space="preserve">tranferencia pago de seguridad </t>
  </si>
  <si>
    <t>CN.Benny Hamal Batista Castillo, ARD</t>
  </si>
  <si>
    <t>Movimiento del mes de octubre, 2020</t>
  </si>
  <si>
    <t xml:space="preserve">                   VALORES EN RD$</t>
  </si>
  <si>
    <t>RELACION DE TRANSFERENCIAS ENTRANTE</t>
  </si>
  <si>
    <t>RELACION DE TRANSFENCIA SALIENTE</t>
  </si>
  <si>
    <t>FECHA</t>
  </si>
  <si>
    <t>DETALLES</t>
  </si>
  <si>
    <t>MONTO</t>
  </si>
  <si>
    <t xml:space="preserve">                        VALORES EN RD$</t>
  </si>
  <si>
    <t xml:space="preserve">        CUENTA FONDO MARINA DE GUERRA</t>
  </si>
  <si>
    <t>RELAION DE DEPOSITO CORRESPONDIENTES AL MES DE OCTUBRE ,2020</t>
  </si>
  <si>
    <t xml:space="preserve">  Teniente de Navio Contador</t>
  </si>
  <si>
    <t xml:space="preserve">  Encargado de Cuentas, ARD.</t>
  </si>
  <si>
    <t xml:space="preserve"> SANTO VENTURA DE LEON</t>
  </si>
  <si>
    <t>Movimiento del mes de Noviembre, 2020</t>
  </si>
  <si>
    <t>CN. Junior A. Sanchez Lora</t>
  </si>
  <si>
    <t xml:space="preserve">Nulo </t>
  </si>
  <si>
    <t>Santo Domingo Motors Company, SA</t>
  </si>
  <si>
    <t>AR Soluciones y Servicios, SRL</t>
  </si>
  <si>
    <t>M &amp; N Fiesta &amp; Decoraciones, SRL</t>
  </si>
  <si>
    <t>CF.Eduardo Mancebo Jimenez, ARD</t>
  </si>
  <si>
    <t>Consultores de Datos del Caribe, SRL</t>
  </si>
  <si>
    <t>Sitraplus</t>
  </si>
  <si>
    <t xml:space="preserve">Suplidoras comercial </t>
  </si>
  <si>
    <t>SeñorJuan Hisidro</t>
  </si>
  <si>
    <t>Cabo Crismar O. Perez volquez, ARD</t>
  </si>
  <si>
    <t>Señora Livia Maria Ramirez Feliz</t>
  </si>
  <si>
    <t>TF. Isaias Montero</t>
  </si>
  <si>
    <t xml:space="preserve">Juan Carlos de León Guillen </t>
  </si>
  <si>
    <t xml:space="preserve">CN. Felix Moreno Moreno </t>
  </si>
  <si>
    <t xml:space="preserve">Suplidoras comercial Rodriguez </t>
  </si>
  <si>
    <t>CN. Agustin Morillo Rodriguez</t>
  </si>
  <si>
    <t xml:space="preserve">Colector de Impuestos Internos </t>
  </si>
  <si>
    <t>TN. Rafael de Jesus Feliz martinez, ARD.</t>
  </si>
  <si>
    <t>Bem, SRL.</t>
  </si>
  <si>
    <t>Señor Gorras SRL</t>
  </si>
  <si>
    <t>Importadora gloval pp, SRL</t>
  </si>
  <si>
    <t>Minerva Boitel Garcia</t>
  </si>
  <si>
    <t>Suplidora Comercial Rodriguez</t>
  </si>
  <si>
    <t>Galcoci &amp; Asociados, SRL</t>
  </si>
  <si>
    <t>Morvic Suppliers, ERL</t>
  </si>
  <si>
    <t>Delia Josefina Tatis Perdomo</t>
  </si>
  <si>
    <t>Distribuidora Taki-ju, SRL</t>
  </si>
  <si>
    <t>Comercializadora Melo &amp; Asociados SRL</t>
  </si>
  <si>
    <t>Obispado Castrence de la Republica Dom.</t>
  </si>
  <si>
    <t>R &amp; T Pinturas, SRL</t>
  </si>
  <si>
    <t>Coronel Lennyn J. Garcia Rodriguez, ERD.</t>
  </si>
  <si>
    <t>Coronel Andres Alexis Perez Martinez, ERD</t>
  </si>
  <si>
    <t>Corone Marcel Felipe Encarnacion de Peña</t>
  </si>
  <si>
    <t>Coronel Franklin hernaddez Fernandez, ERD</t>
  </si>
  <si>
    <t>Mayor Cristopher del Jesus Mendez Mateo, ERD</t>
  </si>
  <si>
    <t>Coronel harlin E. Perez Carrion, ERD</t>
  </si>
  <si>
    <t>Coronel Luis E. Vicioso Bocio</t>
  </si>
  <si>
    <t>Avi Packagin Supliers, ARL</t>
  </si>
  <si>
    <t>Rodensa, SAS</t>
  </si>
  <si>
    <t>Conductores y Equipos Electricos (Geesa)</t>
  </si>
  <si>
    <t>Suplidores Diversos, SRL</t>
  </si>
  <si>
    <t>Cabo. Andy Jose Disla Lantigua</t>
  </si>
  <si>
    <t>TN. Remigio Fortuna Flores, ARD</t>
  </si>
  <si>
    <t>Cabo. Maricela Garcia Reyes, ARD</t>
  </si>
  <si>
    <t>TC. Orlando Tejeda Severino, ARD</t>
  </si>
  <si>
    <t>Sgmtr. Serngio Manuel Sanchez Jose, ARD</t>
  </si>
  <si>
    <t>Mro. Luis Emilio Novas, ARD</t>
  </si>
  <si>
    <t>Mro. Kelvin Liberato Santos, ARD</t>
  </si>
  <si>
    <t>Cabo. Eddy D. Leon Colon, ARD</t>
  </si>
  <si>
    <t>Cabo. Yimi Anderson Ventura Dominguez, ARD</t>
  </si>
  <si>
    <t>TC. Nicole Yovanny Santana Ayala, ARD</t>
  </si>
  <si>
    <t>TC. Eduardo Jones Jhonson, ARD</t>
  </si>
  <si>
    <t>Sgtm. Willys Matos Beltrec, ARD</t>
  </si>
  <si>
    <t>Cabo. Gregorio De La Cruz Vilchez, ARD</t>
  </si>
  <si>
    <t>Mro. Felix Pulino Sanchez Pimentel, ARD</t>
  </si>
  <si>
    <t>Sgto. Elvis Rauli De La Paz Mecedes, ARD</t>
  </si>
  <si>
    <t>Sgtm. Gonzalo Acosta Gonzalez, ARD</t>
  </si>
  <si>
    <t>Transferencia de raciones alimnticia</t>
  </si>
  <si>
    <t>Transferencia de copmpensacion</t>
  </si>
  <si>
    <t>Transferencia de Pantry</t>
  </si>
  <si>
    <t>Transferencia pago de dieta de seg. Ciudadana</t>
  </si>
  <si>
    <t xml:space="preserve">Servicios Especiales M-2 </t>
  </si>
  <si>
    <t>Transferencia</t>
  </si>
  <si>
    <t>Transferencia Dieta especiales</t>
  </si>
  <si>
    <t>transferencia al exterior (Oganz. Hidrografica)</t>
  </si>
  <si>
    <t xml:space="preserve">Transferencia de seguridad ciudadana </t>
  </si>
  <si>
    <t>Tranasferencia de pago raciones</t>
  </si>
  <si>
    <t>Tranasferencia de pago de compensaciones</t>
  </si>
  <si>
    <t>Tranasferencia de pago de pantry</t>
  </si>
  <si>
    <t>transferencia pago dieta</t>
  </si>
  <si>
    <t>Comercial Coalca, SRL</t>
  </si>
  <si>
    <t>Grupo Reinoso Susana, SRL</t>
  </si>
  <si>
    <t>cc. Ramon Elias Medina Aquino, ARD</t>
  </si>
  <si>
    <t>TC. Ruth Betty Cabrera Lopez, ARD</t>
  </si>
  <si>
    <t>Depósito # 4261  por arrend.  De los  Remol.</t>
  </si>
  <si>
    <t xml:space="preserve">Depósito #4257 por Donación..  </t>
  </si>
  <si>
    <t xml:space="preserve">Depósito #4258 por dif. Serv. Brind poe esta Inst..  </t>
  </si>
  <si>
    <t>transf.  por estadia en puerto desp.de contenedor</t>
  </si>
  <si>
    <t>transf. pago de proceso de almacenamiento</t>
  </si>
  <si>
    <t>DEPOSITOS</t>
  </si>
  <si>
    <t>TRANSFERENCIA</t>
  </si>
  <si>
    <t>TRANSFERENCIA DE S</t>
  </si>
  <si>
    <t>BALANCE INIC.</t>
  </si>
  <si>
    <t>MAS:</t>
  </si>
  <si>
    <t>TRANSFERENCIA DE E</t>
  </si>
  <si>
    <t>MENOS:</t>
  </si>
  <si>
    <t>CHEQUES EMITIDOS</t>
  </si>
  <si>
    <t>COMISIONES</t>
  </si>
  <si>
    <t>BAL SEGÚN BANCO</t>
  </si>
  <si>
    <t>transferencia raciones</t>
  </si>
  <si>
    <t>REINTEGRO</t>
  </si>
  <si>
    <t>Ajuste por error en Deposito</t>
  </si>
  <si>
    <t xml:space="preserve">Comiciomes </t>
  </si>
  <si>
    <t>NULO</t>
  </si>
  <si>
    <t>Transferencia de dita</t>
  </si>
  <si>
    <t>Transferencia al exterior ( organización hidrog</t>
  </si>
  <si>
    <t>Transferencias pago de dieta</t>
  </si>
  <si>
    <t>Transferencia pago dieta</t>
  </si>
  <si>
    <t>Transferencia de dieta</t>
  </si>
  <si>
    <t>Tranferencia de Servicios Especiales M-2</t>
  </si>
  <si>
    <t>TN. Gustavo E. Arias Pinales</t>
  </si>
  <si>
    <t>transferencia Descuentos</t>
  </si>
  <si>
    <t>Reintegro de los chq. #38303, 38345</t>
  </si>
  <si>
    <t>TF. Salomon Cuevas Cuevas, ARD</t>
  </si>
  <si>
    <t>Sgto. Oliver Yancarlos Peña Gusman, ARD</t>
  </si>
  <si>
    <t>Dep.# 4259 junta de ret. ( desc. Por perd. De Arma</t>
  </si>
  <si>
    <t>Dep. # 4260 l pag. por el uso del Apost. Nav.</t>
  </si>
  <si>
    <t>Balance al 30/11/2020</t>
  </si>
  <si>
    <t>Depósito #4257 por donacion</t>
  </si>
  <si>
    <t xml:space="preserve">Depósito #4261 por arrendamiento de los remolcadores </t>
  </si>
  <si>
    <t>Depósito #4259 junta de retiro por desc. Por perdida de arma .</t>
  </si>
  <si>
    <t>Depósit #4260 pago por el uso del Apostadero</t>
  </si>
  <si>
    <t>RELACION DE DEPOSITO CORRESPONDIENTES AL MES DE NOVIEMBRE ,2020</t>
  </si>
  <si>
    <t xml:space="preserve">                                           VALORES EN RD$</t>
  </si>
  <si>
    <t xml:space="preserve">                                      TRANSFERENCIAS ENTRANTE</t>
  </si>
  <si>
    <t xml:space="preserve">                                                  VALORES EN RD$</t>
  </si>
  <si>
    <t xml:space="preserve">                                            TRANSFENCIA SALIENTE</t>
  </si>
  <si>
    <t>Tranferencia de descuento por nomina</t>
  </si>
  <si>
    <t>Depósito #4258 por diferente serv. Brindado por por esta inst.</t>
  </si>
  <si>
    <t>tranferencia descuentos</t>
  </si>
  <si>
    <t>Tranferencia de descuento pension</t>
  </si>
  <si>
    <t>Transferencia de descuento</t>
  </si>
  <si>
    <t>Tranferencia de seguridad ciudadana</t>
  </si>
  <si>
    <t>Tranferencia de raciones</t>
  </si>
  <si>
    <t>transferencia para construciones y reparaciones</t>
  </si>
  <si>
    <t>Depósito #4265 ( por realizacion de curso modelo)</t>
  </si>
  <si>
    <t>Depósito # 4267 Remolcadores por Arrendamiento</t>
  </si>
  <si>
    <t>Depósito #4268 Capitania (por el uso del Apostadero naval)</t>
  </si>
  <si>
    <t>Depósito #4269 (Reembolso de peposito)</t>
  </si>
  <si>
    <t>Depósito #4270 Remolcadores (por Arendamiento)</t>
  </si>
  <si>
    <t>Tranf. de fondo Marina de Guerra a fondo Pension</t>
  </si>
  <si>
    <t>Transf. Pago de seguridad ciudadana</t>
  </si>
  <si>
    <t>Transf. Pago de descuento</t>
  </si>
  <si>
    <t>Transf. Pago de raciones especiales</t>
  </si>
  <si>
    <t>Transf. pago a Bupa Dominicana S.A</t>
  </si>
  <si>
    <t>Tranf. de Raciones Alimenticias.</t>
  </si>
  <si>
    <t>Transf. de Compensacion</t>
  </si>
  <si>
    <t xml:space="preserve">Transf. de Pantry </t>
  </si>
  <si>
    <t>Transf.  donación asociacion de esposa de oficiales</t>
  </si>
  <si>
    <t>Transf .Pago de raciones especiales</t>
  </si>
  <si>
    <t>Transf. Pago de dieta</t>
  </si>
  <si>
    <t>Transf.Pago de dieta</t>
  </si>
  <si>
    <t>Depósito #4262 Capitania ( diF. Serv. Brindados)</t>
  </si>
  <si>
    <t>DIRECTOR DE CONTABILIDAD, ARD.</t>
  </si>
  <si>
    <t>INTENDENTE GENERAL, ARD.</t>
  </si>
  <si>
    <t xml:space="preserve">                                                                                         FONDO MARINA DE GUERRA</t>
  </si>
  <si>
    <t>NO. CK</t>
  </si>
  <si>
    <t>SERVICIOS DE INTELIGENCIA M-2</t>
  </si>
  <si>
    <t>CN . AGUSTIN ALBERTO MORILLO RODRIGUES</t>
  </si>
  <si>
    <t>TRANSF. PAGO DE DESC. A CLUBES, CAFT. Y OTROS</t>
  </si>
  <si>
    <t>MINISTERIO DE DEFENSA</t>
  </si>
  <si>
    <t>FUNDACION APEC DE CREDITO EDUCATIVO INC.</t>
  </si>
  <si>
    <t xml:space="preserve">TRANSF. </t>
  </si>
  <si>
    <t>ASOCIACION MILITAR DE CIENCIAS MEDICAS</t>
  </si>
  <si>
    <t>CN.ELIAS ANT. PEREZ REYNOSA</t>
  </si>
  <si>
    <t>CUERPO DE SEGURIDAD PRESIDENCIAL</t>
  </si>
  <si>
    <t>TF,HERIBERTO RAMIREZ DE LA ROSA</t>
  </si>
  <si>
    <t>TC. WASCAR FORTUNA ENCARNACION</t>
  </si>
  <si>
    <t>CN. FRANCISCO H. CEBALLO TEJEDA</t>
  </si>
  <si>
    <t>TRANSF.P/ PAGO DE DESC. A CLUBES, CAFT. Y OTROS</t>
  </si>
  <si>
    <t>PAGO DE CLUBES CAFETRIA Y OTROS</t>
  </si>
  <si>
    <t>TRANFERENCIA</t>
  </si>
  <si>
    <t>BALANCE AL 28/2/2022</t>
  </si>
  <si>
    <t>ESTADO DE INGREO Y EGRESO FEBRERO 2022</t>
  </si>
  <si>
    <t xml:space="preserve">  CUENTA BANCARIA NO.010380016-6</t>
  </si>
  <si>
    <t xml:space="preserve">  ESTADO DE INGRESO Y EGRESO MES DE FEBRERO 2022</t>
  </si>
  <si>
    <t>DEL 01 AL 28 DE FEBRERO 2022</t>
  </si>
  <si>
    <t xml:space="preserve">                       DIRECCIÓN DE CONTABILIDAD</t>
  </si>
  <si>
    <t xml:space="preserve">                         ARMADA DE REPÚBLICA DOMINICANA</t>
  </si>
  <si>
    <t xml:space="preserve">                           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</si>
</sst>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165" fontId="0" fillId="0" borderId="1" xfId="0" applyNumberFormat="1" applyBorder="1"/>
    <xf numFmtId="0" fontId="0" fillId="0" borderId="1" xfId="0" applyFont="1" applyBorder="1" applyAlignment="1">
      <alignment horizontal="center"/>
    </xf>
    <xf numFmtId="165" fontId="0" fillId="0" borderId="1" xfId="1" applyFont="1" applyBorder="1"/>
    <xf numFmtId="165" fontId="0" fillId="0" borderId="1" xfId="1" applyFont="1" applyBorder="1" applyAlignment="1">
      <alignment horizontal="center"/>
    </xf>
    <xf numFmtId="0" fontId="0" fillId="0" borderId="1" xfId="0" applyBorder="1"/>
    <xf numFmtId="14" fontId="0" fillId="0" borderId="1" xfId="1" applyNumberFormat="1" applyFont="1" applyBorder="1" applyAlignment="1">
      <alignment horizontal="center"/>
    </xf>
    <xf numFmtId="165" fontId="0" fillId="3" borderId="1" xfId="1" applyFont="1" applyFill="1" applyBorder="1"/>
    <xf numFmtId="165" fontId="0" fillId="3" borderId="2" xfId="1" applyFont="1" applyFill="1" applyBorder="1"/>
    <xf numFmtId="0" fontId="0" fillId="2" borderId="1" xfId="0" applyFont="1" applyFill="1" applyBorder="1" applyAlignment="1">
      <alignment horizontal="center"/>
    </xf>
    <xf numFmtId="165" fontId="0" fillId="4" borderId="1" xfId="1" applyFont="1" applyFill="1" applyBorder="1"/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165" fontId="2" fillId="4" borderId="1" xfId="1" applyFont="1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3" fillId="0" borderId="0" xfId="0" applyNumberFormat="1" applyFont="1"/>
    <xf numFmtId="165" fontId="0" fillId="3" borderId="0" xfId="1" applyFont="1" applyFill="1" applyBorder="1"/>
    <xf numFmtId="165" fontId="1" fillId="3" borderId="2" xfId="1" applyFont="1" applyFill="1" applyBorder="1"/>
    <xf numFmtId="165" fontId="3" fillId="3" borderId="3" xfId="1" applyFont="1" applyFill="1" applyBorder="1"/>
    <xf numFmtId="165" fontId="1" fillId="3" borderId="3" xfId="1" applyFont="1" applyFill="1" applyBorder="1"/>
    <xf numFmtId="165" fontId="0" fillId="0" borderId="0" xfId="0" applyNumberFormat="1"/>
    <xf numFmtId="165" fontId="1" fillId="3" borderId="0" xfId="1" applyFont="1" applyFill="1" applyBorder="1"/>
    <xf numFmtId="165" fontId="0" fillId="0" borderId="0" xfId="0" applyNumberFormat="1" applyFont="1"/>
    <xf numFmtId="165" fontId="0" fillId="5" borderId="2" xfId="1" applyFont="1" applyFill="1" applyBorder="1"/>
    <xf numFmtId="165" fontId="0" fillId="3" borderId="3" xfId="1" applyFont="1" applyFill="1" applyBorder="1"/>
    <xf numFmtId="165" fontId="4" fillId="3" borderId="1" xfId="0" applyNumberFormat="1" applyFont="1" applyFill="1" applyBorder="1"/>
    <xf numFmtId="0" fontId="0" fillId="0" borderId="0" xfId="0" applyBorder="1"/>
    <xf numFmtId="165" fontId="0" fillId="4" borderId="0" xfId="1" applyFont="1" applyFill="1" applyBorder="1"/>
    <xf numFmtId="165" fontId="3" fillId="4" borderId="1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165" fontId="5" fillId="4" borderId="2" xfId="1" applyFont="1" applyFill="1" applyBorder="1"/>
    <xf numFmtId="165" fontId="5" fillId="3" borderId="2" xfId="1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4" borderId="0" xfId="0" applyFill="1"/>
    <xf numFmtId="14" fontId="4" fillId="4" borderId="0" xfId="0" applyNumberFormat="1" applyFont="1" applyFill="1" applyBorder="1" applyAlignment="1">
      <alignment horizontal="center"/>
    </xf>
    <xf numFmtId="165" fontId="4" fillId="4" borderId="0" xfId="1" applyFont="1" applyFill="1" applyBorder="1"/>
    <xf numFmtId="165" fontId="5" fillId="4" borderId="1" xfId="1" applyFont="1" applyFill="1" applyBorder="1"/>
    <xf numFmtId="0" fontId="6" fillId="4" borderId="1" xfId="0" applyFont="1" applyFill="1" applyBorder="1"/>
    <xf numFmtId="165" fontId="6" fillId="4" borderId="1" xfId="1" applyFont="1" applyFill="1" applyBorder="1"/>
    <xf numFmtId="0" fontId="6" fillId="0" borderId="1" xfId="0" applyFont="1" applyBorder="1"/>
    <xf numFmtId="165" fontId="6" fillId="0" borderId="1" xfId="0" applyNumberFormat="1" applyFont="1" applyBorder="1"/>
    <xf numFmtId="0" fontId="4" fillId="4" borderId="0" xfId="0" applyFont="1" applyFill="1" applyBorder="1" applyAlignment="1">
      <alignment horizontal="center"/>
    </xf>
    <xf numFmtId="0" fontId="5" fillId="4" borderId="5" xfId="0" applyFont="1" applyFill="1" applyBorder="1"/>
    <xf numFmtId="0" fontId="5" fillId="3" borderId="5" xfId="0" applyFont="1" applyFill="1" applyBorder="1"/>
    <xf numFmtId="165" fontId="5" fillId="3" borderId="1" xfId="1" applyFont="1" applyFill="1" applyBorder="1"/>
    <xf numFmtId="165" fontId="3" fillId="0" borderId="1" xfId="0" applyNumberFormat="1" applyFont="1" applyBorder="1"/>
    <xf numFmtId="0" fontId="6" fillId="3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3" borderId="6" xfId="1" applyFont="1" applyFill="1" applyBorder="1"/>
    <xf numFmtId="165" fontId="1" fillId="4" borderId="0" xfId="1" applyFont="1" applyFill="1" applyBorder="1"/>
    <xf numFmtId="165" fontId="0" fillId="4" borderId="0" xfId="0" applyNumberFormat="1" applyFont="1" applyFill="1" applyBorder="1"/>
    <xf numFmtId="165" fontId="3" fillId="4" borderId="0" xfId="0" applyNumberFormat="1" applyFont="1" applyFill="1" applyBorder="1"/>
    <xf numFmtId="165" fontId="0" fillId="4" borderId="0" xfId="0" applyNumberFormat="1" applyFill="1" applyBorder="1"/>
    <xf numFmtId="165" fontId="8" fillId="5" borderId="2" xfId="1" applyFont="1" applyFill="1" applyBorder="1"/>
    <xf numFmtId="165" fontId="8" fillId="4" borderId="1" xfId="1" applyFont="1" applyFill="1" applyBorder="1"/>
    <xf numFmtId="165" fontId="8" fillId="4" borderId="3" xfId="1" applyFont="1" applyFill="1" applyBorder="1"/>
    <xf numFmtId="165" fontId="8" fillId="3" borderId="1" xfId="1" applyFont="1" applyFill="1" applyBorder="1"/>
    <xf numFmtId="165" fontId="8" fillId="4" borderId="0" xfId="1" applyFont="1" applyFill="1" applyBorder="1"/>
    <xf numFmtId="165" fontId="0" fillId="0" borderId="0" xfId="0" applyNumberFormat="1" applyBorder="1"/>
    <xf numFmtId="165" fontId="8" fillId="6" borderId="2" xfId="1" applyFont="1" applyFill="1" applyBorder="1"/>
    <xf numFmtId="165" fontId="9" fillId="3" borderId="2" xfId="1" applyFont="1" applyFill="1" applyBorder="1"/>
    <xf numFmtId="165" fontId="8" fillId="3" borderId="3" xfId="1" applyFont="1" applyFill="1" applyBorder="1"/>
    <xf numFmtId="165" fontId="9" fillId="5" borderId="2" xfId="1" applyFont="1" applyFill="1" applyBorder="1"/>
    <xf numFmtId="165" fontId="3" fillId="5" borderId="0" xfId="0" applyNumberFormat="1" applyFont="1" applyFill="1"/>
    <xf numFmtId="0" fontId="0" fillId="0" borderId="0" xfId="0" applyFont="1"/>
    <xf numFmtId="165" fontId="8" fillId="7" borderId="2" xfId="1" applyFont="1" applyFill="1" applyBorder="1"/>
    <xf numFmtId="165" fontId="3" fillId="4" borderId="0" xfId="0" applyNumberFormat="1" applyFont="1" applyFill="1"/>
    <xf numFmtId="165" fontId="8" fillId="5" borderId="0" xfId="1" applyFont="1" applyFill="1" applyBorder="1"/>
    <xf numFmtId="165" fontId="9" fillId="3" borderId="0" xfId="1" applyFont="1" applyFill="1" applyBorder="1"/>
    <xf numFmtId="0" fontId="3" fillId="0" borderId="1" xfId="0" applyFont="1" applyBorder="1"/>
    <xf numFmtId="0" fontId="8" fillId="4" borderId="0" xfId="0" applyFont="1" applyFill="1" applyBorder="1"/>
    <xf numFmtId="165" fontId="9" fillId="4" borderId="0" xfId="1" applyFont="1" applyFill="1" applyBorder="1"/>
    <xf numFmtId="165" fontId="8" fillId="5" borderId="1" xfId="1" applyFont="1" applyFill="1" applyBorder="1"/>
    <xf numFmtId="14" fontId="0" fillId="0" borderId="1" xfId="0" applyNumberFormat="1" applyBorder="1"/>
    <xf numFmtId="0" fontId="5" fillId="4" borderId="4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10" fillId="4" borderId="2" xfId="1" applyFont="1" applyFill="1" applyBorder="1"/>
    <xf numFmtId="165" fontId="4" fillId="4" borderId="2" xfId="1" applyFont="1" applyFill="1" applyBorder="1"/>
    <xf numFmtId="165" fontId="4" fillId="4" borderId="1" xfId="1" applyFont="1" applyFill="1" applyBorder="1"/>
    <xf numFmtId="165" fontId="3" fillId="0" borderId="0" xfId="0" applyNumberFormat="1" applyFont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11" fillId="4" borderId="1" xfId="0" applyFont="1" applyFill="1" applyBorder="1"/>
    <xf numFmtId="165" fontId="11" fillId="4" borderId="1" xfId="0" applyNumberFormat="1" applyFont="1" applyFill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165" fontId="10" fillId="4" borderId="1" xfId="1" applyFont="1" applyFill="1" applyBorder="1"/>
    <xf numFmtId="14" fontId="4" fillId="4" borderId="1" xfId="0" applyNumberFormat="1" applyFont="1" applyFill="1" applyBorder="1" applyAlignment="1">
      <alignment horizontal="center"/>
    </xf>
    <xf numFmtId="165" fontId="11" fillId="4" borderId="2" xfId="1" applyFont="1" applyFill="1" applyBorder="1"/>
    <xf numFmtId="0" fontId="4" fillId="4" borderId="4" xfId="0" applyFont="1" applyFill="1" applyBorder="1" applyAlignment="1">
      <alignment horizontal="center"/>
    </xf>
    <xf numFmtId="165" fontId="4" fillId="4" borderId="4" xfId="0" applyNumberFormat="1" applyFont="1" applyFill="1" applyBorder="1"/>
    <xf numFmtId="0" fontId="4" fillId="4" borderId="3" xfId="0" applyFont="1" applyFill="1" applyBorder="1" applyAlignment="1">
      <alignment horizontal="center"/>
    </xf>
    <xf numFmtId="165" fontId="4" fillId="4" borderId="3" xfId="1" applyFont="1" applyFill="1" applyBorder="1"/>
    <xf numFmtId="165" fontId="11" fillId="4" borderId="1" xfId="1" applyFont="1" applyFill="1" applyBorder="1"/>
    <xf numFmtId="14" fontId="4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4" borderId="0" xfId="0" applyFont="1" applyFill="1"/>
    <xf numFmtId="0" fontId="8" fillId="0" borderId="0" xfId="0" applyFont="1"/>
    <xf numFmtId="0" fontId="13" fillId="4" borderId="0" xfId="0" applyFont="1" applyFill="1" applyAlignment="1"/>
    <xf numFmtId="0" fontId="0" fillId="0" borderId="0" xfId="0"/>
    <xf numFmtId="0" fontId="8" fillId="0" borderId="0" xfId="0" applyFont="1"/>
    <xf numFmtId="4" fontId="4" fillId="4" borderId="1" xfId="0" applyNumberFormat="1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14" fillId="0" borderId="0" xfId="0" applyFont="1"/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8" borderId="2" xfId="0" applyFont="1" applyFill="1" applyBorder="1"/>
    <xf numFmtId="4" fontId="4" fillId="0" borderId="1" xfId="0" applyNumberFormat="1" applyFont="1" applyFill="1" applyBorder="1"/>
    <xf numFmtId="14" fontId="4" fillId="0" borderId="4" xfId="0" applyNumberFormat="1" applyFont="1" applyBorder="1"/>
    <xf numFmtId="0" fontId="4" fillId="0" borderId="4" xfId="0" applyFont="1" applyBorder="1"/>
    <xf numFmtId="4" fontId="4" fillId="0" borderId="4" xfId="0" applyNumberFormat="1" applyFont="1" applyBorder="1"/>
    <xf numFmtId="4" fontId="4" fillId="4" borderId="4" xfId="0" applyNumberFormat="1" applyFont="1" applyFill="1" applyBorder="1"/>
    <xf numFmtId="4" fontId="4" fillId="0" borderId="8" xfId="0" applyNumberFormat="1" applyFont="1" applyBorder="1"/>
    <xf numFmtId="4" fontId="11" fillId="4" borderId="4" xfId="0" applyNumberFormat="1" applyFont="1" applyFill="1" applyBorder="1"/>
    <xf numFmtId="4" fontId="0" fillId="4" borderId="0" xfId="0" applyNumberFormat="1" applyFill="1" applyBorder="1"/>
    <xf numFmtId="0" fontId="0" fillId="0" borderId="4" xfId="0" applyBorder="1"/>
    <xf numFmtId="4" fontId="4" fillId="8" borderId="1" xfId="0" applyNumberFormat="1" applyFont="1" applyFill="1" applyBorder="1"/>
    <xf numFmtId="0" fontId="4" fillId="8" borderId="1" xfId="0" applyFont="1" applyFill="1" applyBorder="1"/>
    <xf numFmtId="4" fontId="0" fillId="8" borderId="1" xfId="0" applyNumberFormat="1" applyFill="1" applyBorder="1"/>
    <xf numFmtId="4" fontId="4" fillId="4" borderId="0" xfId="0" applyNumberFormat="1" applyFont="1" applyFill="1" applyBorder="1"/>
    <xf numFmtId="0" fontId="18" fillId="0" borderId="1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4" fillId="4" borderId="0" xfId="0" applyFont="1" applyFill="1" applyBorder="1"/>
    <xf numFmtId="4" fontId="11" fillId="8" borderId="1" xfId="0" applyNumberFormat="1" applyFont="1" applyFill="1" applyBorder="1"/>
    <xf numFmtId="4" fontId="0" fillId="0" borderId="0" xfId="0" applyNumberFormat="1" applyFill="1" applyBorder="1"/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0</xdr:row>
      <xdr:rowOff>76201</xdr:rowOff>
    </xdr:from>
    <xdr:ext cx="742950" cy="552450"/>
    <xdr:pic>
      <xdr:nvPicPr>
        <xdr:cNvPr id="4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76201"/>
          <a:ext cx="742950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C37" workbookViewId="0">
      <selection activeCell="F84" sqref="F84"/>
    </sheetView>
  </sheetViews>
  <sheetFormatPr baseColWidth="10" defaultRowHeight="15" x14ac:dyDescent="0.25"/>
  <cols>
    <col min="1" max="1" width="8.7109375" hidden="1" customWidth="1"/>
    <col min="2" max="2" width="0.28515625" hidden="1" customWidth="1"/>
    <col min="3" max="3" width="9.5703125" customWidth="1"/>
    <col min="4" max="4" width="32.5703125" customWidth="1"/>
    <col min="5" max="5" width="5.85546875" customWidth="1"/>
    <col min="6" max="6" width="11.7109375" customWidth="1"/>
    <col min="7" max="7" width="12" customWidth="1"/>
    <col min="8" max="8" width="15.5703125" customWidth="1"/>
    <col min="12" max="12" width="22.7109375" customWidth="1"/>
    <col min="14" max="14" width="30.140625" customWidth="1"/>
  </cols>
  <sheetData>
    <row r="1" spans="3:14" x14ac:dyDescent="0.25">
      <c r="C1" s="107"/>
      <c r="D1" s="107" t="s">
        <v>86</v>
      </c>
      <c r="E1" s="107"/>
      <c r="F1" s="107"/>
      <c r="G1" s="107"/>
      <c r="H1" s="107"/>
    </row>
    <row r="2" spans="3:14" x14ac:dyDescent="0.25">
      <c r="C2" s="107"/>
      <c r="D2" s="107"/>
      <c r="E2" s="107"/>
      <c r="F2" s="107"/>
      <c r="G2" s="107"/>
      <c r="H2" s="107"/>
    </row>
    <row r="3" spans="3:14" x14ac:dyDescent="0.25">
      <c r="C3" s="108" t="s">
        <v>90</v>
      </c>
      <c r="D3" s="108" t="s">
        <v>0</v>
      </c>
      <c r="E3" s="108" t="s">
        <v>46</v>
      </c>
      <c r="F3" s="108" t="s">
        <v>47</v>
      </c>
      <c r="G3" s="109" t="s">
        <v>48</v>
      </c>
      <c r="H3" s="108" t="s">
        <v>49</v>
      </c>
    </row>
    <row r="4" spans="3:14" x14ac:dyDescent="0.25">
      <c r="C4" s="110">
        <v>44105</v>
      </c>
      <c r="D4" s="93" t="s">
        <v>60</v>
      </c>
      <c r="E4" s="93"/>
      <c r="F4" s="94"/>
      <c r="G4" s="95"/>
      <c r="H4" s="96">
        <v>21223933.960000001</v>
      </c>
    </row>
    <row r="5" spans="3:14" x14ac:dyDescent="0.25">
      <c r="C5" s="110">
        <v>44105</v>
      </c>
      <c r="D5" s="99" t="s">
        <v>1</v>
      </c>
      <c r="E5" s="93">
        <v>38609</v>
      </c>
      <c r="F5" s="94"/>
      <c r="G5" s="96">
        <v>57989.34</v>
      </c>
      <c r="H5" s="100">
        <f>H4-G5</f>
        <v>21165944.620000001</v>
      </c>
    </row>
    <row r="6" spans="3:14" x14ac:dyDescent="0.25">
      <c r="C6" s="110">
        <v>44105</v>
      </c>
      <c r="D6" s="99" t="s">
        <v>2</v>
      </c>
      <c r="E6" s="93">
        <v>38610</v>
      </c>
      <c r="F6" s="94"/>
      <c r="G6" s="96">
        <v>440711.3</v>
      </c>
      <c r="H6" s="100">
        <f>H5-G6</f>
        <v>20725233.32</v>
      </c>
    </row>
    <row r="7" spans="3:14" x14ac:dyDescent="0.25">
      <c r="C7" s="110">
        <v>44105</v>
      </c>
      <c r="D7" s="99" t="s">
        <v>74</v>
      </c>
      <c r="E7" s="93"/>
      <c r="F7" s="96">
        <v>2115830</v>
      </c>
      <c r="G7" s="96"/>
      <c r="H7" s="100">
        <f>H6+F7</f>
        <v>22841063.32</v>
      </c>
      <c r="K7" s="8"/>
      <c r="N7" t="s">
        <v>61</v>
      </c>
    </row>
    <row r="8" spans="3:14" x14ac:dyDescent="0.25">
      <c r="C8" s="110">
        <v>44105</v>
      </c>
      <c r="D8" s="99" t="s">
        <v>80</v>
      </c>
      <c r="E8" s="93"/>
      <c r="F8" s="96">
        <v>46505.24</v>
      </c>
      <c r="G8" s="96"/>
      <c r="H8" s="100">
        <f>H7+F8</f>
        <v>22887568.559999999</v>
      </c>
      <c r="K8" s="8"/>
    </row>
    <row r="9" spans="3:14" x14ac:dyDescent="0.25">
      <c r="C9" s="110">
        <v>44106</v>
      </c>
      <c r="D9" s="99" t="s">
        <v>3</v>
      </c>
      <c r="E9" s="93">
        <v>38611</v>
      </c>
      <c r="F9" s="94"/>
      <c r="G9" s="96">
        <v>100000</v>
      </c>
      <c r="H9" s="100">
        <f>H8-G9</f>
        <v>22787568.559999999</v>
      </c>
      <c r="K9" s="8">
        <v>13.19</v>
      </c>
      <c r="N9" s="8">
        <v>46505.24</v>
      </c>
    </row>
    <row r="10" spans="3:14" x14ac:dyDescent="0.25">
      <c r="C10" s="110">
        <v>44106</v>
      </c>
      <c r="D10" s="99" t="s">
        <v>50</v>
      </c>
      <c r="E10" s="93"/>
      <c r="F10" s="94"/>
      <c r="G10" s="96">
        <v>7884870</v>
      </c>
      <c r="H10" s="100">
        <f>H9-G10</f>
        <v>14902698.559999999</v>
      </c>
      <c r="K10" s="8">
        <v>52.59</v>
      </c>
      <c r="N10" s="8">
        <v>82000</v>
      </c>
    </row>
    <row r="11" spans="3:14" x14ac:dyDescent="0.25">
      <c r="C11" s="110">
        <v>44106</v>
      </c>
      <c r="D11" s="99" t="s">
        <v>79</v>
      </c>
      <c r="E11" s="93"/>
      <c r="F11" s="96">
        <v>82000</v>
      </c>
      <c r="G11" s="96"/>
      <c r="H11" s="100">
        <f>H10+F11</f>
        <v>14984698.559999999</v>
      </c>
      <c r="K11" s="8">
        <v>462.44</v>
      </c>
      <c r="N11" s="8">
        <v>2723042.98</v>
      </c>
    </row>
    <row r="12" spans="3:14" x14ac:dyDescent="0.25">
      <c r="C12" s="110">
        <v>44106</v>
      </c>
      <c r="D12" s="99" t="s">
        <v>75</v>
      </c>
      <c r="E12" s="93"/>
      <c r="F12" s="96">
        <v>2723042.98</v>
      </c>
      <c r="G12" s="96"/>
      <c r="H12" s="100">
        <f>H11+F12</f>
        <v>17707741.539999999</v>
      </c>
      <c r="K12" s="8">
        <v>30</v>
      </c>
      <c r="N12" s="8"/>
    </row>
    <row r="13" spans="3:14" x14ac:dyDescent="0.25">
      <c r="C13" s="110">
        <v>44106</v>
      </c>
      <c r="D13" s="99" t="s">
        <v>51</v>
      </c>
      <c r="E13" s="93"/>
      <c r="F13" s="96"/>
      <c r="G13" s="96">
        <v>2945900</v>
      </c>
      <c r="H13" s="100">
        <f>H12-G13</f>
        <v>14761841.539999999</v>
      </c>
      <c r="K13" s="8">
        <v>30</v>
      </c>
      <c r="N13" s="8">
        <v>145000</v>
      </c>
    </row>
    <row r="14" spans="3:14" x14ac:dyDescent="0.25">
      <c r="C14" s="110">
        <v>44106</v>
      </c>
      <c r="D14" s="99" t="s">
        <v>54</v>
      </c>
      <c r="E14" s="93"/>
      <c r="F14" s="96"/>
      <c r="G14" s="96">
        <v>308500</v>
      </c>
      <c r="H14" s="100">
        <f>H13-G14</f>
        <v>14453341.539999999</v>
      </c>
      <c r="K14" s="8">
        <v>13.95</v>
      </c>
      <c r="N14" s="8">
        <v>2902155.4</v>
      </c>
    </row>
    <row r="15" spans="3:14" x14ac:dyDescent="0.25">
      <c r="C15" s="110">
        <v>44106</v>
      </c>
      <c r="D15" s="99" t="s">
        <v>53</v>
      </c>
      <c r="E15" s="93"/>
      <c r="F15" s="96">
        <v>3757777.33</v>
      </c>
      <c r="G15" s="96"/>
      <c r="H15" s="100">
        <f>H14+F15</f>
        <v>18211118.869999997</v>
      </c>
      <c r="K15" s="8">
        <v>248.11</v>
      </c>
      <c r="N15" s="8">
        <v>17051.12</v>
      </c>
    </row>
    <row r="16" spans="3:14" x14ac:dyDescent="0.25">
      <c r="C16" s="110">
        <v>44109</v>
      </c>
      <c r="D16" s="99" t="s">
        <v>52</v>
      </c>
      <c r="E16" s="93"/>
      <c r="F16" s="96">
        <v>3038000</v>
      </c>
      <c r="G16" s="96"/>
      <c r="H16" s="100">
        <f>H15+F16</f>
        <v>21249118.869999997</v>
      </c>
      <c r="K16" s="8">
        <v>261.19</v>
      </c>
      <c r="N16" s="8">
        <v>45505.24</v>
      </c>
    </row>
    <row r="17" spans="3:14" x14ac:dyDescent="0.25">
      <c r="C17" s="110">
        <v>44110</v>
      </c>
      <c r="D17" s="99" t="s">
        <v>4</v>
      </c>
      <c r="E17" s="93">
        <v>38612</v>
      </c>
      <c r="F17" s="96"/>
      <c r="G17" s="96">
        <v>100000</v>
      </c>
      <c r="H17" s="100">
        <f>H16-G17</f>
        <v>21149118.869999997</v>
      </c>
      <c r="K17" s="8">
        <v>462.75</v>
      </c>
      <c r="N17" s="22">
        <f>SUM(N9:N16)</f>
        <v>5961259.9799999995</v>
      </c>
    </row>
    <row r="18" spans="3:14" x14ac:dyDescent="0.25">
      <c r="C18" s="110">
        <v>44111</v>
      </c>
      <c r="D18" s="99" t="s">
        <v>66</v>
      </c>
      <c r="E18" s="93">
        <v>38613</v>
      </c>
      <c r="F18" s="96"/>
      <c r="G18" s="96">
        <v>78451.58</v>
      </c>
      <c r="H18" s="100">
        <f t="shared" ref="H18:H22" si="0">H17-G18</f>
        <v>21070667.289999999</v>
      </c>
      <c r="K18" s="8"/>
    </row>
    <row r="19" spans="3:14" x14ac:dyDescent="0.25">
      <c r="C19" s="110">
        <v>44111</v>
      </c>
      <c r="D19" s="99" t="s">
        <v>67</v>
      </c>
      <c r="E19" s="93">
        <v>38614</v>
      </c>
      <c r="F19" s="96"/>
      <c r="G19" s="96">
        <v>5963.3</v>
      </c>
      <c r="H19" s="100">
        <f t="shared" si="0"/>
        <v>21064703.989999998</v>
      </c>
      <c r="K19" s="8"/>
    </row>
    <row r="20" spans="3:14" x14ac:dyDescent="0.25">
      <c r="C20" s="110">
        <v>44111</v>
      </c>
      <c r="D20" s="99" t="s">
        <v>85</v>
      </c>
      <c r="E20" s="93">
        <v>38615</v>
      </c>
      <c r="F20" s="96"/>
      <c r="G20" s="96">
        <v>8717.2800000000007</v>
      </c>
      <c r="H20" s="100">
        <f t="shared" si="0"/>
        <v>21055986.709999997</v>
      </c>
      <c r="K20" s="65"/>
      <c r="L20" s="66"/>
    </row>
    <row r="21" spans="3:14" x14ac:dyDescent="0.25">
      <c r="C21" s="110">
        <v>44112</v>
      </c>
      <c r="D21" s="99" t="s">
        <v>55</v>
      </c>
      <c r="E21" s="93"/>
      <c r="F21" s="96"/>
      <c r="G21" s="96">
        <v>2509675</v>
      </c>
      <c r="H21" s="100">
        <f t="shared" si="0"/>
        <v>18546311.709999997</v>
      </c>
      <c r="K21" s="65">
        <v>4418.8500000000004</v>
      </c>
      <c r="L21" s="66"/>
    </row>
    <row r="22" spans="3:14" x14ac:dyDescent="0.25">
      <c r="C22" s="110">
        <v>44112</v>
      </c>
      <c r="D22" s="99" t="s">
        <v>84</v>
      </c>
      <c r="E22" s="93"/>
      <c r="F22" s="96"/>
      <c r="G22" s="96">
        <v>230000</v>
      </c>
      <c r="H22" s="100">
        <f t="shared" si="0"/>
        <v>18316311.709999997</v>
      </c>
      <c r="K22" s="65">
        <v>11827.31</v>
      </c>
      <c r="L22" s="66"/>
      <c r="N22" t="s">
        <v>63</v>
      </c>
    </row>
    <row r="23" spans="3:14" x14ac:dyDescent="0.25">
      <c r="C23" s="110">
        <v>44112</v>
      </c>
      <c r="D23" s="99" t="s">
        <v>64</v>
      </c>
      <c r="E23" s="93"/>
      <c r="F23" s="96">
        <v>4200000</v>
      </c>
      <c r="G23" s="96"/>
      <c r="H23" s="100">
        <f>H22+F23</f>
        <v>22516311.709999997</v>
      </c>
      <c r="K23" s="65"/>
      <c r="L23" s="66"/>
      <c r="N23" s="24">
        <v>2115830</v>
      </c>
    </row>
    <row r="24" spans="3:14" x14ac:dyDescent="0.25">
      <c r="C24" s="110">
        <v>44113</v>
      </c>
      <c r="D24" s="99" t="s">
        <v>77</v>
      </c>
      <c r="E24" s="93"/>
      <c r="F24" s="96">
        <v>145000</v>
      </c>
      <c r="G24" s="96"/>
      <c r="H24" s="100">
        <f t="shared" ref="H24:H26" si="1">H23+F24</f>
        <v>22661311.709999997</v>
      </c>
      <c r="K24" s="65">
        <v>30</v>
      </c>
      <c r="L24" s="66"/>
      <c r="N24" s="24">
        <v>3757777.33</v>
      </c>
    </row>
    <row r="25" spans="3:14" x14ac:dyDescent="0.25">
      <c r="C25" s="110">
        <v>44113</v>
      </c>
      <c r="D25" s="99" t="s">
        <v>76</v>
      </c>
      <c r="E25" s="93"/>
      <c r="F25" s="96">
        <v>2902155.4</v>
      </c>
      <c r="G25" s="96"/>
      <c r="H25" s="100">
        <f t="shared" si="1"/>
        <v>25563467.109999996</v>
      </c>
      <c r="K25" s="65">
        <v>30</v>
      </c>
      <c r="L25" s="66"/>
      <c r="N25" s="24">
        <v>3038000</v>
      </c>
    </row>
    <row r="26" spans="3:14" x14ac:dyDescent="0.25">
      <c r="C26" s="110">
        <v>44113</v>
      </c>
      <c r="D26" s="99" t="s">
        <v>78</v>
      </c>
      <c r="E26" s="93"/>
      <c r="F26" s="96">
        <v>17051.12</v>
      </c>
      <c r="G26" s="96"/>
      <c r="H26" s="100">
        <f t="shared" si="1"/>
        <v>25580518.229999997</v>
      </c>
      <c r="K26" s="65">
        <v>30</v>
      </c>
      <c r="L26" s="66"/>
      <c r="N26" s="24">
        <v>4200000</v>
      </c>
    </row>
    <row r="27" spans="3:14" x14ac:dyDescent="0.25">
      <c r="C27" s="110">
        <v>44113</v>
      </c>
      <c r="D27" s="99" t="s">
        <v>83</v>
      </c>
      <c r="E27" s="93"/>
      <c r="F27" s="94"/>
      <c r="G27" s="96">
        <v>2119003.75</v>
      </c>
      <c r="H27" s="100">
        <f>H26-G27</f>
        <v>23461514.479999997</v>
      </c>
      <c r="K27" s="65">
        <v>70.989999999999995</v>
      </c>
      <c r="L27" s="66"/>
      <c r="N27" s="24">
        <v>2116830</v>
      </c>
    </row>
    <row r="28" spans="3:14" x14ac:dyDescent="0.25">
      <c r="C28" s="110">
        <v>44113</v>
      </c>
      <c r="D28" s="99" t="s">
        <v>68</v>
      </c>
      <c r="E28" s="93">
        <v>38616</v>
      </c>
      <c r="F28" s="94"/>
      <c r="G28" s="96">
        <v>4200000</v>
      </c>
      <c r="H28" s="100">
        <f t="shared" ref="H28:H60" si="2">H27-G28</f>
        <v>19261514.479999997</v>
      </c>
      <c r="K28" s="65"/>
      <c r="L28" s="66"/>
      <c r="N28" s="24">
        <v>4128230.84</v>
      </c>
    </row>
    <row r="29" spans="3:14" x14ac:dyDescent="0.25">
      <c r="C29" s="110">
        <v>44113</v>
      </c>
      <c r="D29" s="99" t="s">
        <v>56</v>
      </c>
      <c r="E29" s="93"/>
      <c r="F29" s="94"/>
      <c r="G29" s="96">
        <v>3472957.96</v>
      </c>
      <c r="H29" s="100">
        <f t="shared" si="2"/>
        <v>15788556.519999996</v>
      </c>
      <c r="K29" s="65">
        <v>556.61</v>
      </c>
      <c r="L29" s="67"/>
      <c r="N29" s="24">
        <v>11621300</v>
      </c>
    </row>
    <row r="30" spans="3:14" x14ac:dyDescent="0.25">
      <c r="C30" s="110">
        <v>44116</v>
      </c>
      <c r="D30" s="99" t="s">
        <v>5</v>
      </c>
      <c r="E30" s="93">
        <v>38617</v>
      </c>
      <c r="F30" s="96"/>
      <c r="G30" s="96">
        <v>9000</v>
      </c>
      <c r="H30" s="100">
        <f t="shared" si="2"/>
        <v>15779556.519999996</v>
      </c>
      <c r="K30" s="65">
        <v>6300</v>
      </c>
      <c r="L30" s="66"/>
      <c r="N30" s="25">
        <f>SUM(N23:N29)</f>
        <v>30977968.170000002</v>
      </c>
    </row>
    <row r="31" spans="3:14" x14ac:dyDescent="0.25">
      <c r="C31" s="110">
        <v>44116</v>
      </c>
      <c r="D31" s="99" t="s">
        <v>6</v>
      </c>
      <c r="E31" s="93">
        <v>38618</v>
      </c>
      <c r="F31" s="94"/>
      <c r="G31" s="96">
        <v>3510</v>
      </c>
      <c r="H31" s="100">
        <f t="shared" si="2"/>
        <v>15776046.519999996</v>
      </c>
      <c r="K31" s="65">
        <v>150</v>
      </c>
      <c r="L31" s="66"/>
      <c r="N31" s="23"/>
    </row>
    <row r="32" spans="3:14" x14ac:dyDescent="0.25">
      <c r="C32" s="110">
        <v>44116</v>
      </c>
      <c r="D32" s="99" t="s">
        <v>7</v>
      </c>
      <c r="E32" s="93">
        <v>38619</v>
      </c>
      <c r="F32" s="94"/>
      <c r="G32" s="96">
        <v>5400</v>
      </c>
      <c r="H32" s="100">
        <f t="shared" si="2"/>
        <v>15770646.519999996</v>
      </c>
      <c r="K32" s="65">
        <v>150</v>
      </c>
      <c r="L32" s="68"/>
      <c r="N32" s="23"/>
    </row>
    <row r="33" spans="3:14" x14ac:dyDescent="0.25">
      <c r="C33" s="110">
        <v>44116</v>
      </c>
      <c r="D33" s="99" t="s">
        <v>8</v>
      </c>
      <c r="E33" s="93">
        <v>38620</v>
      </c>
      <c r="F33" s="94"/>
      <c r="G33" s="96">
        <v>100000</v>
      </c>
      <c r="H33" s="100">
        <f t="shared" si="2"/>
        <v>15670646.519999996</v>
      </c>
      <c r="K33" s="65">
        <v>30</v>
      </c>
      <c r="L33" s="66"/>
      <c r="N33" t="s">
        <v>65</v>
      </c>
    </row>
    <row r="34" spans="3:14" x14ac:dyDescent="0.25">
      <c r="C34" s="110">
        <v>44116</v>
      </c>
      <c r="D34" s="99" t="s">
        <v>9</v>
      </c>
      <c r="E34" s="93">
        <v>38621</v>
      </c>
      <c r="F34" s="96"/>
      <c r="G34" s="96">
        <v>38909.85</v>
      </c>
      <c r="H34" s="100">
        <f t="shared" si="2"/>
        <v>15631736.669999996</v>
      </c>
      <c r="K34" s="65">
        <v>86.98</v>
      </c>
      <c r="L34" s="69"/>
      <c r="N34" s="24">
        <v>7884870</v>
      </c>
    </row>
    <row r="35" spans="3:14" x14ac:dyDescent="0.25">
      <c r="C35" s="110">
        <v>44116</v>
      </c>
      <c r="D35" s="99" t="s">
        <v>82</v>
      </c>
      <c r="E35" s="93">
        <v>38622</v>
      </c>
      <c r="F35" s="94"/>
      <c r="G35" s="96">
        <v>108642.76</v>
      </c>
      <c r="H35" s="100">
        <f t="shared" si="2"/>
        <v>15523093.909999996</v>
      </c>
      <c r="K35" s="65">
        <v>345</v>
      </c>
      <c r="L35" s="66"/>
      <c r="N35" s="24">
        <v>2945900</v>
      </c>
    </row>
    <row r="36" spans="3:14" x14ac:dyDescent="0.25">
      <c r="C36" s="110">
        <v>44116</v>
      </c>
      <c r="D36" s="99" t="s">
        <v>11</v>
      </c>
      <c r="E36" s="93">
        <v>38623</v>
      </c>
      <c r="F36" s="94"/>
      <c r="G36" s="96">
        <v>132690.25</v>
      </c>
      <c r="H36" s="100">
        <f t="shared" si="2"/>
        <v>15390403.659999996</v>
      </c>
      <c r="K36" s="8">
        <v>661.07</v>
      </c>
      <c r="N36" s="24">
        <v>308500</v>
      </c>
    </row>
    <row r="37" spans="3:14" x14ac:dyDescent="0.25">
      <c r="C37" s="110">
        <v>44116</v>
      </c>
      <c r="D37" s="99" t="s">
        <v>12</v>
      </c>
      <c r="E37" s="93">
        <v>38624</v>
      </c>
      <c r="F37" s="94"/>
      <c r="G37" s="96">
        <v>2035</v>
      </c>
      <c r="H37" s="100">
        <f t="shared" si="2"/>
        <v>15388368.659999996</v>
      </c>
      <c r="K37" s="8">
        <v>3764.51</v>
      </c>
      <c r="N37" s="24">
        <v>2509675</v>
      </c>
    </row>
    <row r="38" spans="3:14" x14ac:dyDescent="0.25">
      <c r="C38" s="110">
        <v>44116</v>
      </c>
      <c r="D38" s="99" t="s">
        <v>12</v>
      </c>
      <c r="E38" s="93">
        <v>38625</v>
      </c>
      <c r="F38" s="96"/>
      <c r="G38" s="96">
        <v>9104.16</v>
      </c>
      <c r="H38" s="100">
        <f t="shared" si="2"/>
        <v>15379264.499999996</v>
      </c>
      <c r="K38" s="8">
        <v>8.94</v>
      </c>
      <c r="N38" s="24">
        <v>2119003.75</v>
      </c>
    </row>
    <row r="39" spans="3:14" x14ac:dyDescent="0.25">
      <c r="C39" s="110">
        <v>44116</v>
      </c>
      <c r="D39" s="99" t="s">
        <v>81</v>
      </c>
      <c r="E39" s="93">
        <v>38626</v>
      </c>
      <c r="F39" s="94"/>
      <c r="G39" s="96">
        <v>25600</v>
      </c>
      <c r="H39" s="100">
        <f t="shared" si="2"/>
        <v>15353664.499999996</v>
      </c>
      <c r="K39" s="8">
        <v>5209.4399999999996</v>
      </c>
      <c r="N39" s="26">
        <v>3472957.96</v>
      </c>
    </row>
    <row r="40" spans="3:14" x14ac:dyDescent="0.25">
      <c r="C40" s="110">
        <v>44116</v>
      </c>
      <c r="D40" s="99" t="s">
        <v>14</v>
      </c>
      <c r="E40" s="93">
        <v>38627</v>
      </c>
      <c r="F40" s="94"/>
      <c r="G40" s="96">
        <v>3100</v>
      </c>
      <c r="H40" s="100">
        <f t="shared" si="2"/>
        <v>15350564.499999996</v>
      </c>
      <c r="K40" s="8">
        <v>6300</v>
      </c>
      <c r="N40" s="26">
        <v>482530</v>
      </c>
    </row>
    <row r="41" spans="3:14" x14ac:dyDescent="0.25">
      <c r="C41" s="110">
        <v>44116</v>
      </c>
      <c r="D41" s="99" t="s">
        <v>15</v>
      </c>
      <c r="E41" s="93">
        <v>38628</v>
      </c>
      <c r="F41" s="94"/>
      <c r="G41" s="96">
        <v>2000</v>
      </c>
      <c r="H41" s="100">
        <f t="shared" si="2"/>
        <v>15348564.499999996</v>
      </c>
      <c r="K41" s="8">
        <v>723.8</v>
      </c>
      <c r="N41" s="29">
        <v>3844872.63</v>
      </c>
    </row>
    <row r="42" spans="3:14" x14ac:dyDescent="0.25">
      <c r="C42" s="110">
        <v>44116</v>
      </c>
      <c r="D42" s="99" t="s">
        <v>16</v>
      </c>
      <c r="E42" s="93">
        <v>38629</v>
      </c>
      <c r="F42" s="96"/>
      <c r="G42" s="96">
        <v>29000</v>
      </c>
      <c r="H42" s="100">
        <f t="shared" si="2"/>
        <v>15319564.499999996</v>
      </c>
      <c r="K42" s="8">
        <v>8.1</v>
      </c>
      <c r="N42" s="28">
        <v>2120005.25</v>
      </c>
    </row>
    <row r="43" spans="3:14" x14ac:dyDescent="0.25">
      <c r="C43" s="110">
        <v>44116</v>
      </c>
      <c r="D43" s="99" t="s">
        <v>17</v>
      </c>
      <c r="E43" s="93">
        <v>38630</v>
      </c>
      <c r="F43" s="94"/>
      <c r="G43" s="96">
        <v>23000</v>
      </c>
      <c r="H43" s="100">
        <f t="shared" si="2"/>
        <v>15296564.499999996</v>
      </c>
      <c r="K43" s="8">
        <v>30</v>
      </c>
      <c r="N43" s="22">
        <f>SUM(N34:N42)</f>
        <v>25688314.59</v>
      </c>
    </row>
    <row r="44" spans="3:14" x14ac:dyDescent="0.25">
      <c r="C44" s="110">
        <v>44116</v>
      </c>
      <c r="D44" s="99" t="s">
        <v>18</v>
      </c>
      <c r="E44" s="93">
        <v>38631</v>
      </c>
      <c r="F44" s="94"/>
      <c r="G44" s="96">
        <v>47130.09</v>
      </c>
      <c r="H44" s="100">
        <f t="shared" si="2"/>
        <v>15249434.409999996</v>
      </c>
      <c r="K44" s="8">
        <v>30</v>
      </c>
      <c r="N44" s="28">
        <v>8356843.4000000004</v>
      </c>
    </row>
    <row r="45" spans="3:14" x14ac:dyDescent="0.25">
      <c r="C45" s="110">
        <v>44117</v>
      </c>
      <c r="D45" s="99" t="s">
        <v>19</v>
      </c>
      <c r="E45" s="93">
        <v>38632</v>
      </c>
      <c r="F45" s="94"/>
      <c r="G45" s="96">
        <v>30706</v>
      </c>
      <c r="H45" s="100">
        <f t="shared" si="2"/>
        <v>15218728.409999996</v>
      </c>
      <c r="K45" s="8">
        <v>46.06</v>
      </c>
      <c r="N45" s="28">
        <v>51764.13</v>
      </c>
    </row>
    <row r="46" spans="3:14" x14ac:dyDescent="0.25">
      <c r="C46" s="110">
        <v>44117</v>
      </c>
      <c r="D46" s="99" t="s">
        <v>20</v>
      </c>
      <c r="E46" s="93">
        <v>38633</v>
      </c>
      <c r="F46" s="96"/>
      <c r="G46" s="96">
        <v>50000</v>
      </c>
      <c r="H46" s="100">
        <f t="shared" si="2"/>
        <v>15168728.409999996</v>
      </c>
      <c r="K46" s="8">
        <v>58.36</v>
      </c>
      <c r="N46" s="27">
        <f>SUM(N43:N45)</f>
        <v>34096922.120000005</v>
      </c>
    </row>
    <row r="47" spans="3:14" x14ac:dyDescent="0.25">
      <c r="C47" s="110">
        <v>44117</v>
      </c>
      <c r="D47" s="99" t="s">
        <v>21</v>
      </c>
      <c r="E47" s="93">
        <v>38634</v>
      </c>
      <c r="F47" s="94"/>
      <c r="G47" s="96">
        <v>20000</v>
      </c>
      <c r="H47" s="100">
        <f t="shared" si="2"/>
        <v>15148728.409999996</v>
      </c>
      <c r="K47" s="8">
        <v>117.68</v>
      </c>
      <c r="N47" s="28">
        <v>230000</v>
      </c>
    </row>
    <row r="48" spans="3:14" x14ac:dyDescent="0.25">
      <c r="C48" s="110">
        <v>44117</v>
      </c>
      <c r="D48" s="99" t="s">
        <v>22</v>
      </c>
      <c r="E48" s="93">
        <v>38635</v>
      </c>
      <c r="F48" s="94"/>
      <c r="G48" s="96">
        <v>20000</v>
      </c>
      <c r="H48" s="100">
        <f t="shared" si="2"/>
        <v>15128728.409999996</v>
      </c>
      <c r="K48" s="8">
        <v>150</v>
      </c>
      <c r="N48" s="27">
        <f>SUM(N46:N47)</f>
        <v>34326922.120000005</v>
      </c>
    </row>
    <row r="49" spans="3:11" x14ac:dyDescent="0.25">
      <c r="C49" s="110">
        <v>44117</v>
      </c>
      <c r="D49" s="99" t="s">
        <v>23</v>
      </c>
      <c r="E49" s="93">
        <v>38636</v>
      </c>
      <c r="F49" s="94"/>
      <c r="G49" s="96">
        <v>20000</v>
      </c>
      <c r="H49" s="100">
        <f t="shared" si="2"/>
        <v>15108728.409999996</v>
      </c>
      <c r="K49" s="8">
        <v>162.96</v>
      </c>
    </row>
    <row r="50" spans="3:11" x14ac:dyDescent="0.25">
      <c r="C50" s="110">
        <v>44117</v>
      </c>
      <c r="D50" s="99" t="s">
        <v>24</v>
      </c>
      <c r="E50" s="93">
        <v>38637</v>
      </c>
      <c r="F50" s="96"/>
      <c r="G50" s="96">
        <v>20000</v>
      </c>
      <c r="H50" s="100">
        <f t="shared" si="2"/>
        <v>15088728.409999996</v>
      </c>
      <c r="K50" s="8">
        <v>199.04</v>
      </c>
    </row>
    <row r="51" spans="3:11" x14ac:dyDescent="0.25">
      <c r="C51" s="110">
        <v>44117</v>
      </c>
      <c r="D51" s="99" t="s">
        <v>25</v>
      </c>
      <c r="E51" s="93">
        <v>38638</v>
      </c>
      <c r="F51" s="94"/>
      <c r="G51" s="96">
        <v>20000</v>
      </c>
      <c r="H51" s="100">
        <f t="shared" si="2"/>
        <v>15068728.409999996</v>
      </c>
      <c r="K51" s="8">
        <v>13.5</v>
      </c>
    </row>
    <row r="52" spans="3:11" x14ac:dyDescent="0.25">
      <c r="C52" s="110">
        <v>44117</v>
      </c>
      <c r="D52" s="99" t="s">
        <v>26</v>
      </c>
      <c r="E52" s="93">
        <v>38639</v>
      </c>
      <c r="F52" s="94"/>
      <c r="G52" s="96">
        <v>20000</v>
      </c>
      <c r="H52" s="100">
        <f t="shared" si="2"/>
        <v>15048728.409999996</v>
      </c>
      <c r="K52" s="8">
        <v>13.5</v>
      </c>
    </row>
    <row r="53" spans="3:11" x14ac:dyDescent="0.25">
      <c r="C53" s="110">
        <v>44117</v>
      </c>
      <c r="D53" s="99" t="s">
        <v>27</v>
      </c>
      <c r="E53" s="93">
        <v>38640</v>
      </c>
      <c r="F53" s="94"/>
      <c r="G53" s="96">
        <v>100000</v>
      </c>
      <c r="H53" s="100">
        <f t="shared" si="2"/>
        <v>14948728.409999996</v>
      </c>
      <c r="K53" s="8">
        <v>30</v>
      </c>
    </row>
    <row r="54" spans="3:11" x14ac:dyDescent="0.25">
      <c r="C54" s="110">
        <v>44118</v>
      </c>
      <c r="D54" s="99" t="s">
        <v>28</v>
      </c>
      <c r="E54" s="93">
        <v>38641</v>
      </c>
      <c r="F54" s="96"/>
      <c r="G54" s="96">
        <v>47999.88</v>
      </c>
      <c r="H54" s="100">
        <f t="shared" si="2"/>
        <v>14900728.529999996</v>
      </c>
      <c r="K54" s="8">
        <v>61.53</v>
      </c>
    </row>
    <row r="55" spans="3:11" x14ac:dyDescent="0.25">
      <c r="C55" s="110">
        <v>44118</v>
      </c>
      <c r="D55" s="99" t="s">
        <v>29</v>
      </c>
      <c r="E55" s="93">
        <v>38642</v>
      </c>
      <c r="F55" s="94"/>
      <c r="G55" s="96">
        <v>119978.29</v>
      </c>
      <c r="H55" s="100">
        <f t="shared" si="2"/>
        <v>14780750.239999996</v>
      </c>
      <c r="K55" s="8">
        <v>70.7</v>
      </c>
    </row>
    <row r="56" spans="3:11" x14ac:dyDescent="0.25">
      <c r="C56" s="110">
        <v>44118</v>
      </c>
      <c r="D56" s="99" t="s">
        <v>30</v>
      </c>
      <c r="E56" s="93">
        <v>38643</v>
      </c>
      <c r="F56" s="94"/>
      <c r="G56" s="96">
        <v>41020.639999999999</v>
      </c>
      <c r="H56" s="100">
        <f t="shared" si="2"/>
        <v>14739729.599999996</v>
      </c>
      <c r="K56" s="8">
        <v>150</v>
      </c>
    </row>
    <row r="57" spans="3:11" x14ac:dyDescent="0.25">
      <c r="C57" s="110" t="s">
        <v>44</v>
      </c>
      <c r="D57" s="99" t="s">
        <v>31</v>
      </c>
      <c r="E57" s="93">
        <v>38644</v>
      </c>
      <c r="F57" s="94"/>
      <c r="G57" s="96">
        <v>48697.34</v>
      </c>
      <c r="H57" s="100">
        <f t="shared" si="2"/>
        <v>14691032.259999996</v>
      </c>
      <c r="K57" s="8">
        <v>70</v>
      </c>
    </row>
    <row r="58" spans="3:11" x14ac:dyDescent="0.25">
      <c r="C58" s="110">
        <v>44119</v>
      </c>
      <c r="D58" s="99" t="s">
        <v>73</v>
      </c>
      <c r="E58" s="93"/>
      <c r="F58" s="96"/>
      <c r="G58" s="96">
        <v>482530</v>
      </c>
      <c r="H58" s="100">
        <f t="shared" si="2"/>
        <v>14208502.259999996</v>
      </c>
      <c r="K58" s="8">
        <v>4.6500000000000004</v>
      </c>
    </row>
    <row r="59" spans="3:11" x14ac:dyDescent="0.25">
      <c r="C59" s="110">
        <v>44119</v>
      </c>
      <c r="D59" s="99" t="s">
        <v>3</v>
      </c>
      <c r="E59" s="93">
        <v>38645</v>
      </c>
      <c r="F59" s="94"/>
      <c r="G59" s="96">
        <v>298325</v>
      </c>
      <c r="H59" s="100">
        <f t="shared" si="2"/>
        <v>13910177.259999996</v>
      </c>
      <c r="K59" s="8">
        <v>30</v>
      </c>
    </row>
    <row r="60" spans="3:11" x14ac:dyDescent="0.25">
      <c r="C60" s="110">
        <v>44123</v>
      </c>
      <c r="D60" s="99" t="s">
        <v>32</v>
      </c>
      <c r="E60" s="93">
        <v>38646</v>
      </c>
      <c r="F60" s="96"/>
      <c r="G60" s="96">
        <v>32939.5</v>
      </c>
      <c r="H60" s="100">
        <f t="shared" si="2"/>
        <v>13877237.759999996</v>
      </c>
      <c r="K60" s="8">
        <v>30</v>
      </c>
    </row>
    <row r="61" spans="3:11" x14ac:dyDescent="0.25">
      <c r="C61" s="110">
        <v>44123</v>
      </c>
      <c r="D61" s="99" t="s">
        <v>57</v>
      </c>
      <c r="E61" s="93"/>
      <c r="F61" s="96">
        <v>2116830</v>
      </c>
      <c r="G61" s="96"/>
      <c r="H61" s="100">
        <f>H60+F61</f>
        <v>15994067.759999996</v>
      </c>
      <c r="K61" s="8">
        <v>73.05</v>
      </c>
    </row>
    <row r="62" spans="3:11" x14ac:dyDescent="0.25">
      <c r="C62" s="110">
        <v>44123</v>
      </c>
      <c r="D62" s="99" t="s">
        <v>11</v>
      </c>
      <c r="E62" s="93">
        <v>38647</v>
      </c>
      <c r="F62" s="96"/>
      <c r="G62" s="96">
        <v>258156.52</v>
      </c>
      <c r="H62" s="100">
        <f>H61-G62</f>
        <v>15735911.239999996</v>
      </c>
      <c r="K62" s="8">
        <v>179.97</v>
      </c>
    </row>
    <row r="63" spans="3:11" x14ac:dyDescent="0.25">
      <c r="C63" s="110">
        <v>44123</v>
      </c>
      <c r="D63" s="99" t="s">
        <v>1</v>
      </c>
      <c r="E63" s="93">
        <v>38648</v>
      </c>
      <c r="F63" s="96"/>
      <c r="G63" s="96">
        <v>276441.95</v>
      </c>
      <c r="H63" s="100">
        <f t="shared" ref="H63:H66" si="3">H62-G63</f>
        <v>15459469.289999997</v>
      </c>
      <c r="K63" s="8">
        <v>3.05</v>
      </c>
    </row>
    <row r="64" spans="3:11" x14ac:dyDescent="0.25">
      <c r="C64" s="110">
        <v>44123</v>
      </c>
      <c r="D64" s="99" t="s">
        <v>33</v>
      </c>
      <c r="E64" s="93">
        <v>38649</v>
      </c>
      <c r="F64" s="96"/>
      <c r="G64" s="96">
        <v>38000</v>
      </c>
      <c r="H64" s="100">
        <f t="shared" si="3"/>
        <v>15421469.289999997</v>
      </c>
      <c r="K64" s="8">
        <v>13.08</v>
      </c>
    </row>
    <row r="65" spans="3:14" x14ac:dyDescent="0.25">
      <c r="C65" s="110">
        <v>44123</v>
      </c>
      <c r="D65" s="99" t="s">
        <v>34</v>
      </c>
      <c r="E65" s="93">
        <v>38650</v>
      </c>
      <c r="F65" s="96"/>
      <c r="G65" s="96">
        <v>19235.86</v>
      </c>
      <c r="H65" s="100">
        <f t="shared" si="3"/>
        <v>15402233.429999998</v>
      </c>
      <c r="K65" s="8">
        <v>13.66</v>
      </c>
    </row>
    <row r="66" spans="3:14" x14ac:dyDescent="0.25">
      <c r="C66" s="110">
        <v>44123</v>
      </c>
      <c r="D66" s="99" t="s">
        <v>35</v>
      </c>
      <c r="E66" s="93">
        <v>38651</v>
      </c>
      <c r="F66" s="96"/>
      <c r="G66" s="96">
        <v>111010.92</v>
      </c>
      <c r="H66" s="100">
        <f t="shared" si="3"/>
        <v>15291222.509999998</v>
      </c>
      <c r="K66" s="8">
        <v>38.4</v>
      </c>
    </row>
    <row r="67" spans="3:14" x14ac:dyDescent="0.25">
      <c r="C67" s="110">
        <v>44124</v>
      </c>
      <c r="D67" s="99" t="s">
        <v>58</v>
      </c>
      <c r="E67" s="93"/>
      <c r="F67" s="96">
        <v>4128230.84</v>
      </c>
      <c r="G67" s="96"/>
      <c r="H67" s="100">
        <f>H66+F67</f>
        <v>19419453.349999998</v>
      </c>
      <c r="K67" s="8">
        <v>49.41</v>
      </c>
    </row>
    <row r="68" spans="3:14" x14ac:dyDescent="0.25">
      <c r="C68" s="110">
        <v>44126</v>
      </c>
      <c r="D68" s="99" t="s">
        <v>36</v>
      </c>
      <c r="E68" s="93">
        <v>38652</v>
      </c>
      <c r="F68" s="94"/>
      <c r="G68" s="96">
        <v>45785.67</v>
      </c>
      <c r="H68" s="100">
        <f>H67-G68</f>
        <v>19373667.679999996</v>
      </c>
      <c r="K68" s="30">
        <v>75</v>
      </c>
    </row>
    <row r="69" spans="3:14" x14ac:dyDescent="0.25">
      <c r="C69" s="110">
        <v>44126</v>
      </c>
      <c r="D69" s="99" t="s">
        <v>37</v>
      </c>
      <c r="E69" s="93">
        <v>38653</v>
      </c>
      <c r="F69" s="94"/>
      <c r="G69" s="96">
        <v>47531.51</v>
      </c>
      <c r="H69" s="100">
        <f t="shared" ref="H69:H73" si="4">H68-G69</f>
        <v>19326136.169999994</v>
      </c>
      <c r="K69" s="8">
        <v>166.52</v>
      </c>
    </row>
    <row r="70" spans="3:14" x14ac:dyDescent="0.25">
      <c r="C70" s="110">
        <v>44126</v>
      </c>
      <c r="D70" s="99" t="s">
        <v>38</v>
      </c>
      <c r="E70" s="93">
        <v>38654</v>
      </c>
      <c r="F70" s="96"/>
      <c r="G70" s="96">
        <v>431873.32</v>
      </c>
      <c r="H70" s="100">
        <f t="shared" si="4"/>
        <v>18894262.849999994</v>
      </c>
      <c r="K70" s="8">
        <v>28.85</v>
      </c>
    </row>
    <row r="71" spans="3:14" x14ac:dyDescent="0.25">
      <c r="C71" s="110">
        <v>44126</v>
      </c>
      <c r="D71" s="99" t="s">
        <v>32</v>
      </c>
      <c r="E71" s="93">
        <v>38655</v>
      </c>
      <c r="F71" s="94"/>
      <c r="G71" s="96">
        <v>347249</v>
      </c>
      <c r="H71" s="100">
        <f t="shared" si="4"/>
        <v>18547013.849999994</v>
      </c>
      <c r="K71" s="8">
        <v>57</v>
      </c>
    </row>
    <row r="72" spans="3:14" x14ac:dyDescent="0.25">
      <c r="C72" s="110">
        <v>44126</v>
      </c>
      <c r="D72" s="99" t="s">
        <v>39</v>
      </c>
      <c r="E72" s="93">
        <v>38656</v>
      </c>
      <c r="F72" s="94"/>
      <c r="G72" s="96">
        <v>29412.31</v>
      </c>
      <c r="H72" s="100">
        <f t="shared" si="4"/>
        <v>18517601.539999995</v>
      </c>
      <c r="K72" s="8">
        <v>387.23</v>
      </c>
    </row>
    <row r="73" spans="3:14" x14ac:dyDescent="0.25">
      <c r="C73" s="110">
        <v>44131</v>
      </c>
      <c r="D73" s="99" t="s">
        <v>40</v>
      </c>
      <c r="E73" s="93">
        <v>38657</v>
      </c>
      <c r="F73" s="94"/>
      <c r="G73" s="96">
        <v>47019.360000000001</v>
      </c>
      <c r="H73" s="100">
        <f t="shared" si="4"/>
        <v>18470582.179999996</v>
      </c>
      <c r="K73" s="8">
        <v>414.66</v>
      </c>
    </row>
    <row r="74" spans="3:14" x14ac:dyDescent="0.25">
      <c r="C74" s="110">
        <v>44131</v>
      </c>
      <c r="D74" s="99" t="s">
        <v>72</v>
      </c>
      <c r="E74" s="93"/>
      <c r="F74" s="96">
        <v>45505.24</v>
      </c>
      <c r="G74" s="96"/>
      <c r="H74" s="100">
        <f>H73+F74</f>
        <v>18516087.419999994</v>
      </c>
      <c r="K74" s="8">
        <v>30</v>
      </c>
    </row>
    <row r="75" spans="3:14" x14ac:dyDescent="0.25">
      <c r="C75" s="110">
        <v>44131</v>
      </c>
      <c r="D75" s="99" t="s">
        <v>56</v>
      </c>
      <c r="E75" s="93"/>
      <c r="F75" s="94"/>
      <c r="G75" s="96">
        <v>3844872.63</v>
      </c>
      <c r="H75" s="100">
        <f t="shared" ref="H75:H85" si="5">H74-G75</f>
        <v>14671214.789999995</v>
      </c>
      <c r="K75" s="8">
        <v>72</v>
      </c>
    </row>
    <row r="76" spans="3:14" x14ac:dyDescent="0.25">
      <c r="C76" s="110">
        <v>44132</v>
      </c>
      <c r="D76" s="99" t="s">
        <v>41</v>
      </c>
      <c r="E76" s="93">
        <v>38658</v>
      </c>
      <c r="F76" s="94"/>
      <c r="G76" s="96">
        <v>78083</v>
      </c>
      <c r="H76" s="100">
        <f t="shared" si="5"/>
        <v>14593131.789999995</v>
      </c>
      <c r="K76" s="8">
        <v>34.5</v>
      </c>
      <c r="N76" s="32">
        <v>19027362.07</v>
      </c>
    </row>
    <row r="77" spans="3:14" x14ac:dyDescent="0.25">
      <c r="C77" s="110">
        <v>44133</v>
      </c>
      <c r="D77" s="99" t="s">
        <v>59</v>
      </c>
      <c r="E77" s="93"/>
      <c r="F77" s="94"/>
      <c r="G77" s="96">
        <v>2120005.25</v>
      </c>
      <c r="H77" s="100">
        <f t="shared" si="5"/>
        <v>12473126.539999995</v>
      </c>
      <c r="K77" s="8">
        <v>36</v>
      </c>
    </row>
    <row r="78" spans="3:14" x14ac:dyDescent="0.25">
      <c r="C78" s="110">
        <v>44133</v>
      </c>
      <c r="D78" s="99" t="s">
        <v>42</v>
      </c>
      <c r="E78" s="93">
        <v>38659</v>
      </c>
      <c r="F78" s="96"/>
      <c r="G78" s="111">
        <v>112528.26</v>
      </c>
      <c r="H78" s="100">
        <f t="shared" si="5"/>
        <v>12360598.279999996</v>
      </c>
      <c r="K78" s="31">
        <v>43.5</v>
      </c>
    </row>
    <row r="79" spans="3:14" x14ac:dyDescent="0.25">
      <c r="C79" s="110">
        <v>44133</v>
      </c>
      <c r="D79" s="99" t="s">
        <v>12</v>
      </c>
      <c r="E79" s="93">
        <v>38660</v>
      </c>
      <c r="F79" s="94"/>
      <c r="G79" s="96">
        <v>2090</v>
      </c>
      <c r="H79" s="100">
        <f t="shared" si="5"/>
        <v>12358508.279999996</v>
      </c>
      <c r="K79" s="31">
        <v>44.12</v>
      </c>
    </row>
    <row r="80" spans="3:14" x14ac:dyDescent="0.25">
      <c r="C80" s="110">
        <v>44133</v>
      </c>
      <c r="D80" s="99" t="s">
        <v>12</v>
      </c>
      <c r="E80" s="93">
        <v>38661</v>
      </c>
      <c r="F80" s="94"/>
      <c r="G80" s="96">
        <v>9104.16</v>
      </c>
      <c r="H80" s="100">
        <f t="shared" si="5"/>
        <v>12349404.119999995</v>
      </c>
      <c r="K80" s="31">
        <v>70.53</v>
      </c>
    </row>
    <row r="81" spans="3:11" x14ac:dyDescent="0.25">
      <c r="C81" s="110">
        <v>44133</v>
      </c>
      <c r="D81" s="99" t="s">
        <v>13</v>
      </c>
      <c r="E81" s="93">
        <v>38662</v>
      </c>
      <c r="F81" s="94"/>
      <c r="G81" s="96">
        <v>25600</v>
      </c>
      <c r="H81" s="100">
        <f t="shared" si="5"/>
        <v>12323804.119999995</v>
      </c>
      <c r="K81" s="31">
        <v>447.49</v>
      </c>
    </row>
    <row r="82" spans="3:11" x14ac:dyDescent="0.25">
      <c r="C82" s="110">
        <v>44133</v>
      </c>
      <c r="D82" s="99" t="s">
        <v>14</v>
      </c>
      <c r="E82" s="93">
        <v>38663</v>
      </c>
      <c r="F82" s="96"/>
      <c r="G82" s="96">
        <v>3100</v>
      </c>
      <c r="H82" s="100">
        <f t="shared" si="5"/>
        <v>12320704.119999995</v>
      </c>
      <c r="K82" s="31">
        <v>175</v>
      </c>
    </row>
    <row r="83" spans="3:11" x14ac:dyDescent="0.25">
      <c r="C83" s="110">
        <v>44133</v>
      </c>
      <c r="D83" s="99" t="s">
        <v>15</v>
      </c>
      <c r="E83" s="93">
        <v>38664</v>
      </c>
      <c r="F83" s="94"/>
      <c r="G83" s="96">
        <v>2000</v>
      </c>
      <c r="H83" s="100">
        <f t="shared" si="5"/>
        <v>12318704.119999995</v>
      </c>
      <c r="K83" s="31">
        <v>5767.31</v>
      </c>
    </row>
    <row r="84" spans="3:11" x14ac:dyDescent="0.25">
      <c r="C84" s="110">
        <v>44133</v>
      </c>
      <c r="D84" s="99" t="s">
        <v>16</v>
      </c>
      <c r="E84" s="93">
        <v>38665</v>
      </c>
      <c r="F84" s="94"/>
      <c r="G84" s="96">
        <v>29000</v>
      </c>
      <c r="H84" s="100">
        <f t="shared" si="5"/>
        <v>12289704.119999995</v>
      </c>
      <c r="K84" s="27">
        <f>SUM(K9:K83)</f>
        <v>51764.130000000012</v>
      </c>
    </row>
    <row r="85" spans="3:11" x14ac:dyDescent="0.25">
      <c r="C85" s="110">
        <v>44133</v>
      </c>
      <c r="D85" s="99" t="s">
        <v>17</v>
      </c>
      <c r="E85" s="93">
        <v>38666</v>
      </c>
      <c r="F85" s="94"/>
      <c r="G85" s="96">
        <v>23000</v>
      </c>
      <c r="H85" s="100">
        <f t="shared" si="5"/>
        <v>12266704.119999995</v>
      </c>
    </row>
    <row r="86" spans="3:11" x14ac:dyDescent="0.25">
      <c r="C86" s="110">
        <v>44134</v>
      </c>
      <c r="D86" s="99" t="s">
        <v>62</v>
      </c>
      <c r="E86" s="93"/>
      <c r="F86" s="96">
        <v>11621300</v>
      </c>
      <c r="G86" s="96"/>
      <c r="H86" s="100">
        <f>H85+F86</f>
        <v>23888004.119999997</v>
      </c>
    </row>
    <row r="87" spans="3:11" x14ac:dyDescent="0.25">
      <c r="C87" s="110" t="s">
        <v>45</v>
      </c>
      <c r="D87" s="99" t="s">
        <v>71</v>
      </c>
      <c r="E87" s="112"/>
      <c r="F87" s="97">
        <v>40413.58</v>
      </c>
      <c r="G87" s="97"/>
      <c r="H87" s="113">
        <f>H86+F87</f>
        <v>23928417.699999996</v>
      </c>
    </row>
    <row r="88" spans="3:11" x14ac:dyDescent="0.25">
      <c r="C88" s="110" t="s">
        <v>45</v>
      </c>
      <c r="D88" s="99" t="s">
        <v>69</v>
      </c>
      <c r="E88" s="112"/>
      <c r="F88" s="114"/>
      <c r="G88" s="115">
        <v>51764.13</v>
      </c>
      <c r="H88" s="100">
        <f>H87-G88</f>
        <v>23876653.569999997</v>
      </c>
    </row>
    <row r="89" spans="3:11" x14ac:dyDescent="0.25">
      <c r="C89" s="110"/>
      <c r="D89" s="105" t="s">
        <v>70</v>
      </c>
      <c r="E89" s="105"/>
      <c r="F89" s="106">
        <f>SUM(F7:F88)</f>
        <v>36979641.729999997</v>
      </c>
      <c r="G89" s="116">
        <f>SUM(G5:G88)</f>
        <v>34326922.120000005</v>
      </c>
      <c r="H89" s="106">
        <v>23876653.57</v>
      </c>
    </row>
    <row r="94" spans="3:11" x14ac:dyDescent="0.25">
      <c r="K94" s="72">
        <v>51764.13</v>
      </c>
    </row>
    <row r="95" spans="3:11" x14ac:dyDescent="0.25">
      <c r="K95" s="72">
        <v>41656.42</v>
      </c>
    </row>
    <row r="102" spans="10:11" x14ac:dyDescent="0.25">
      <c r="J102" s="36"/>
      <c r="K102" s="36"/>
    </row>
    <row r="104" spans="10:11" x14ac:dyDescent="0.25">
      <c r="J104" s="34"/>
    </row>
    <row r="105" spans="10:11" x14ac:dyDescent="0.25">
      <c r="J105" s="34"/>
    </row>
    <row r="106" spans="10:11" x14ac:dyDescent="0.25">
      <c r="J106" s="34"/>
    </row>
    <row r="107" spans="10:11" x14ac:dyDescent="0.25">
      <c r="J107" s="34"/>
    </row>
    <row r="108" spans="10:11" x14ac:dyDescent="0.25">
      <c r="J108" s="34"/>
    </row>
    <row r="109" spans="10:11" x14ac:dyDescent="0.25">
      <c r="J109" s="34"/>
    </row>
    <row r="110" spans="10:11" x14ac:dyDescent="0.25">
      <c r="J110" s="34"/>
    </row>
    <row r="111" spans="10:11" x14ac:dyDescent="0.25">
      <c r="J111" s="34"/>
    </row>
    <row r="112" spans="10:11" x14ac:dyDescent="0.25">
      <c r="J112" s="34"/>
    </row>
    <row r="113" spans="10:10" x14ac:dyDescent="0.25">
      <c r="J113" s="34"/>
    </row>
    <row r="114" spans="10:10" x14ac:dyDescent="0.25">
      <c r="J114" s="34"/>
    </row>
    <row r="115" spans="10:10" x14ac:dyDescent="0.25">
      <c r="J115" s="34"/>
    </row>
    <row r="116" spans="10:10" x14ac:dyDescent="0.25">
      <c r="J116" s="34"/>
    </row>
    <row r="117" spans="10:10" x14ac:dyDescent="0.25">
      <c r="J117" s="34"/>
    </row>
    <row r="118" spans="10:10" x14ac:dyDescent="0.25">
      <c r="J118" s="34"/>
    </row>
    <row r="119" spans="10:10" x14ac:dyDescent="0.25">
      <c r="J119" s="34"/>
    </row>
    <row r="120" spans="10:10" x14ac:dyDescent="0.25">
      <c r="J120" s="34"/>
    </row>
    <row r="121" spans="10:10" x14ac:dyDescent="0.25">
      <c r="J121" s="34"/>
    </row>
    <row r="122" spans="10:10" x14ac:dyDescent="0.25">
      <c r="J122" s="34"/>
    </row>
    <row r="123" spans="10:10" x14ac:dyDescent="0.25">
      <c r="J123" s="34"/>
    </row>
    <row r="124" spans="10:10" x14ac:dyDescent="0.25">
      <c r="J124" s="34"/>
    </row>
    <row r="125" spans="10:10" x14ac:dyDescent="0.25">
      <c r="J125" s="34"/>
    </row>
    <row r="126" spans="10:10" x14ac:dyDescent="0.25">
      <c r="J126" s="34"/>
    </row>
    <row r="127" spans="10:10" x14ac:dyDescent="0.25">
      <c r="J127" s="34"/>
    </row>
    <row r="128" spans="10:10" x14ac:dyDescent="0.25">
      <c r="J128" s="34"/>
    </row>
    <row r="129" spans="10:10" x14ac:dyDescent="0.25">
      <c r="J129" s="34"/>
    </row>
    <row r="130" spans="10:10" x14ac:dyDescent="0.25">
      <c r="J130" s="34"/>
    </row>
    <row r="131" spans="10:10" x14ac:dyDescent="0.25">
      <c r="J131" s="34"/>
    </row>
    <row r="132" spans="10:10" x14ac:dyDescent="0.25">
      <c r="J132" s="34"/>
    </row>
    <row r="133" spans="10:10" x14ac:dyDescent="0.25">
      <c r="J133" s="34"/>
    </row>
    <row r="134" spans="10:10" x14ac:dyDescent="0.25">
      <c r="J134" s="34"/>
    </row>
    <row r="135" spans="10:10" x14ac:dyDescent="0.25">
      <c r="J135" s="34"/>
    </row>
    <row r="136" spans="10:10" x14ac:dyDescent="0.25">
      <c r="J136" s="34"/>
    </row>
    <row r="137" spans="10:10" x14ac:dyDescent="0.25">
      <c r="J137" s="34"/>
    </row>
    <row r="138" spans="10:10" x14ac:dyDescent="0.25">
      <c r="J138" s="34"/>
    </row>
    <row r="139" spans="10:10" x14ac:dyDescent="0.25">
      <c r="J139" s="34"/>
    </row>
    <row r="140" spans="10:10" x14ac:dyDescent="0.25">
      <c r="J140" s="34"/>
    </row>
    <row r="141" spans="10:10" x14ac:dyDescent="0.25">
      <c r="J141" s="34"/>
    </row>
    <row r="142" spans="10:10" x14ac:dyDescent="0.25">
      <c r="J142" s="34"/>
    </row>
    <row r="143" spans="10:10" x14ac:dyDescent="0.25">
      <c r="J143" s="34"/>
    </row>
    <row r="144" spans="10:10" x14ac:dyDescent="0.25">
      <c r="J144" s="34"/>
    </row>
    <row r="145" spans="10:10" x14ac:dyDescent="0.25">
      <c r="J145" s="34"/>
    </row>
    <row r="146" spans="10:10" x14ac:dyDescent="0.25">
      <c r="J146" s="34"/>
    </row>
    <row r="147" spans="10:10" x14ac:dyDescent="0.25">
      <c r="J147" s="34"/>
    </row>
    <row r="148" spans="10:10" x14ac:dyDescent="0.25">
      <c r="J148" s="34"/>
    </row>
    <row r="149" spans="10:10" x14ac:dyDescent="0.25">
      <c r="J149" s="34"/>
    </row>
    <row r="150" spans="10:10" x14ac:dyDescent="0.25">
      <c r="J150" s="34"/>
    </row>
    <row r="151" spans="10:10" x14ac:dyDescent="0.25">
      <c r="J151" s="34"/>
    </row>
    <row r="152" spans="10:10" x14ac:dyDescent="0.25">
      <c r="J152" s="34"/>
    </row>
    <row r="153" spans="10:10" x14ac:dyDescent="0.25">
      <c r="J153" s="34"/>
    </row>
    <row r="154" spans="10:10" x14ac:dyDescent="0.25">
      <c r="J154" s="34"/>
    </row>
    <row r="155" spans="10:10" x14ac:dyDescent="0.25">
      <c r="J155" s="34"/>
    </row>
    <row r="156" spans="10:10" x14ac:dyDescent="0.25">
      <c r="J156" s="34"/>
    </row>
    <row r="157" spans="10:10" x14ac:dyDescent="0.25">
      <c r="J157" s="34"/>
    </row>
    <row r="158" spans="10:10" x14ac:dyDescent="0.25">
      <c r="J158" s="34"/>
    </row>
    <row r="159" spans="10:10" x14ac:dyDescent="0.25">
      <c r="J159" s="34"/>
    </row>
    <row r="160" spans="10:10" x14ac:dyDescent="0.25">
      <c r="J160" s="34"/>
    </row>
    <row r="161" spans="10:10" x14ac:dyDescent="0.25">
      <c r="J161" s="34"/>
    </row>
    <row r="162" spans="10:10" x14ac:dyDescent="0.25">
      <c r="J162" s="34"/>
    </row>
    <row r="163" spans="10:10" x14ac:dyDescent="0.25">
      <c r="J163" s="34"/>
    </row>
    <row r="164" spans="10:10" x14ac:dyDescent="0.25">
      <c r="J164" s="34"/>
    </row>
    <row r="165" spans="10:10" x14ac:dyDescent="0.25">
      <c r="J165" s="34"/>
    </row>
    <row r="166" spans="10:10" x14ac:dyDescent="0.25">
      <c r="J166" s="34"/>
    </row>
    <row r="167" spans="10:10" x14ac:dyDescent="0.25">
      <c r="J167" s="34"/>
    </row>
    <row r="168" spans="10:10" x14ac:dyDescent="0.25">
      <c r="J168" s="34"/>
    </row>
    <row r="169" spans="10:10" x14ac:dyDescent="0.25">
      <c r="J169" s="34"/>
    </row>
    <row r="170" spans="10:10" x14ac:dyDescent="0.25">
      <c r="J170" s="34"/>
    </row>
    <row r="171" spans="10:10" x14ac:dyDescent="0.25">
      <c r="J171" s="34"/>
    </row>
    <row r="172" spans="10:10" x14ac:dyDescent="0.25">
      <c r="J172" s="34"/>
    </row>
    <row r="173" spans="10:10" x14ac:dyDescent="0.25">
      <c r="J173" s="34"/>
    </row>
    <row r="174" spans="10:10" x14ac:dyDescent="0.25">
      <c r="J174" s="35">
        <f>SUM(J104:J173)</f>
        <v>0</v>
      </c>
    </row>
    <row r="175" spans="10:10" x14ac:dyDescent="0.25">
      <c r="J175" s="3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opLeftCell="A7" workbookViewId="0">
      <selection activeCell="H51" sqref="H51"/>
    </sheetView>
  </sheetViews>
  <sheetFormatPr baseColWidth="10" defaultRowHeight="15" x14ac:dyDescent="0.25"/>
  <cols>
    <col min="2" max="2" width="21.28515625" customWidth="1"/>
    <col min="3" max="3" width="32.28515625" customWidth="1"/>
    <col min="4" max="4" width="12.5703125" customWidth="1"/>
    <col min="5" max="5" width="17.85546875" customWidth="1"/>
  </cols>
  <sheetData>
    <row r="2" spans="1:5" x14ac:dyDescent="0.25">
      <c r="A2" s="14">
        <v>2020</v>
      </c>
      <c r="B2" s="9" t="s">
        <v>0</v>
      </c>
      <c r="C2" s="14" t="s">
        <v>46</v>
      </c>
      <c r="D2" s="14" t="s">
        <v>47</v>
      </c>
      <c r="E2" s="15" t="s">
        <v>48</v>
      </c>
    </row>
    <row r="3" spans="1:5" x14ac:dyDescent="0.25">
      <c r="A3" s="17">
        <v>44105</v>
      </c>
      <c r="B3" s="13" t="s">
        <v>1</v>
      </c>
      <c r="C3" s="16">
        <v>38609</v>
      </c>
      <c r="D3" s="19"/>
      <c r="E3" s="8">
        <v>57989.34</v>
      </c>
    </row>
    <row r="4" spans="1:5" x14ac:dyDescent="0.25">
      <c r="A4" s="16" t="s">
        <v>45</v>
      </c>
      <c r="B4" s="13" t="s">
        <v>2</v>
      </c>
      <c r="C4" s="16">
        <v>38610</v>
      </c>
      <c r="D4" s="19"/>
      <c r="E4" s="8">
        <v>440711.3</v>
      </c>
    </row>
    <row r="5" spans="1:5" x14ac:dyDescent="0.25">
      <c r="A5" s="17">
        <v>44106</v>
      </c>
      <c r="B5" s="13" t="s">
        <v>3</v>
      </c>
      <c r="C5" s="16">
        <v>38611</v>
      </c>
      <c r="D5" s="19"/>
      <c r="E5" s="8">
        <v>100000</v>
      </c>
    </row>
    <row r="6" spans="1:5" x14ac:dyDescent="0.25">
      <c r="A6" s="17">
        <v>44110</v>
      </c>
      <c r="B6" s="13" t="s">
        <v>4</v>
      </c>
      <c r="C6" s="16">
        <v>38612</v>
      </c>
      <c r="D6" s="19"/>
      <c r="E6" s="8">
        <v>100000</v>
      </c>
    </row>
    <row r="7" spans="1:5" x14ac:dyDescent="0.25">
      <c r="A7" s="17">
        <v>44116</v>
      </c>
      <c r="B7" s="13" t="s">
        <v>5</v>
      </c>
      <c r="C7" s="16">
        <v>38617</v>
      </c>
      <c r="D7" s="19"/>
      <c r="E7" s="8">
        <v>9000</v>
      </c>
    </row>
    <row r="8" spans="1:5" x14ac:dyDescent="0.25">
      <c r="A8" s="16" t="s">
        <v>45</v>
      </c>
      <c r="B8" s="13" t="s">
        <v>6</v>
      </c>
      <c r="C8" s="16">
        <v>38618</v>
      </c>
      <c r="D8" s="19"/>
      <c r="E8" s="8">
        <v>3510</v>
      </c>
    </row>
    <row r="9" spans="1:5" x14ac:dyDescent="0.25">
      <c r="A9" s="16" t="s">
        <v>45</v>
      </c>
      <c r="B9" s="13" t="s">
        <v>7</v>
      </c>
      <c r="C9" s="16">
        <v>38619</v>
      </c>
      <c r="D9" s="19"/>
      <c r="E9" s="8">
        <v>5400</v>
      </c>
    </row>
    <row r="10" spans="1:5" x14ac:dyDescent="0.25">
      <c r="A10" s="16" t="s">
        <v>45</v>
      </c>
      <c r="B10" s="13" t="s">
        <v>8</v>
      </c>
      <c r="C10" s="12">
        <v>38620</v>
      </c>
      <c r="D10" s="20"/>
      <c r="E10" s="8">
        <v>100000</v>
      </c>
    </row>
    <row r="11" spans="1:5" x14ac:dyDescent="0.25">
      <c r="A11" s="16" t="s">
        <v>45</v>
      </c>
      <c r="B11" s="13" t="s">
        <v>9</v>
      </c>
      <c r="C11" s="12">
        <v>38621</v>
      </c>
      <c r="D11" s="20"/>
      <c r="E11" s="8">
        <v>38909.85</v>
      </c>
    </row>
    <row r="12" spans="1:5" x14ac:dyDescent="0.25">
      <c r="A12" s="16" t="s">
        <v>45</v>
      </c>
      <c r="B12" s="13" t="s">
        <v>10</v>
      </c>
      <c r="C12" s="12">
        <v>38622</v>
      </c>
      <c r="D12" s="20"/>
      <c r="E12" s="8">
        <v>108642.76</v>
      </c>
    </row>
    <row r="13" spans="1:5" x14ac:dyDescent="0.25">
      <c r="A13" s="16" t="s">
        <v>45</v>
      </c>
      <c r="B13" s="13" t="s">
        <v>11</v>
      </c>
      <c r="C13" s="12">
        <v>38623</v>
      </c>
      <c r="D13" s="20"/>
      <c r="E13" s="8">
        <v>132690.25</v>
      </c>
    </row>
    <row r="14" spans="1:5" x14ac:dyDescent="0.25">
      <c r="A14" s="16" t="s">
        <v>45</v>
      </c>
      <c r="B14" s="13" t="s">
        <v>12</v>
      </c>
      <c r="C14" s="12">
        <v>38624</v>
      </c>
      <c r="D14" s="20"/>
      <c r="E14" s="8">
        <v>2035</v>
      </c>
    </row>
    <row r="15" spans="1:5" x14ac:dyDescent="0.25">
      <c r="A15" s="16" t="s">
        <v>45</v>
      </c>
      <c r="B15" s="13" t="s">
        <v>12</v>
      </c>
      <c r="C15" s="12">
        <v>38625</v>
      </c>
      <c r="D15" s="20"/>
      <c r="E15" s="8">
        <v>9104.16</v>
      </c>
    </row>
    <row r="16" spans="1:5" x14ac:dyDescent="0.25">
      <c r="A16" s="16" t="s">
        <v>45</v>
      </c>
      <c r="B16" s="13" t="s">
        <v>13</v>
      </c>
      <c r="C16" s="12">
        <v>38626</v>
      </c>
      <c r="D16" s="20"/>
      <c r="E16" s="8">
        <v>25600</v>
      </c>
    </row>
    <row r="17" spans="1:5" x14ac:dyDescent="0.25">
      <c r="A17" s="16" t="s">
        <v>45</v>
      </c>
      <c r="B17" s="13" t="s">
        <v>14</v>
      </c>
      <c r="C17" s="12">
        <v>38627</v>
      </c>
      <c r="D17" s="20"/>
      <c r="E17" s="8">
        <v>3100</v>
      </c>
    </row>
    <row r="18" spans="1:5" x14ac:dyDescent="0.25">
      <c r="A18" s="16" t="s">
        <v>45</v>
      </c>
      <c r="B18" s="13" t="s">
        <v>15</v>
      </c>
      <c r="C18" s="12">
        <v>38628</v>
      </c>
      <c r="D18" s="20"/>
      <c r="E18" s="8">
        <v>2000</v>
      </c>
    </row>
    <row r="19" spans="1:5" x14ac:dyDescent="0.25">
      <c r="A19" s="16" t="s">
        <v>45</v>
      </c>
      <c r="B19" s="13" t="s">
        <v>16</v>
      </c>
      <c r="C19" s="12">
        <v>38629</v>
      </c>
      <c r="D19" s="20"/>
      <c r="E19" s="8">
        <v>29000</v>
      </c>
    </row>
    <row r="20" spans="1:5" x14ac:dyDescent="0.25">
      <c r="A20" s="16" t="s">
        <v>45</v>
      </c>
      <c r="B20" s="13" t="s">
        <v>17</v>
      </c>
      <c r="C20" s="12">
        <v>38630</v>
      </c>
      <c r="D20" s="20"/>
      <c r="E20" s="8">
        <v>23000</v>
      </c>
    </row>
    <row r="21" spans="1:5" x14ac:dyDescent="0.25">
      <c r="A21" s="16" t="s">
        <v>45</v>
      </c>
      <c r="B21" s="13" t="s">
        <v>18</v>
      </c>
      <c r="C21" s="12">
        <v>38631</v>
      </c>
      <c r="D21" s="20"/>
      <c r="E21" s="8">
        <v>47130.09</v>
      </c>
    </row>
    <row r="22" spans="1:5" x14ac:dyDescent="0.25">
      <c r="A22" s="18">
        <v>44117</v>
      </c>
      <c r="B22" s="13" t="s">
        <v>19</v>
      </c>
      <c r="C22" s="12">
        <v>38632</v>
      </c>
      <c r="D22" s="20"/>
      <c r="E22" s="8">
        <v>30706</v>
      </c>
    </row>
    <row r="23" spans="1:5" x14ac:dyDescent="0.25">
      <c r="A23" s="11" t="s">
        <v>45</v>
      </c>
      <c r="B23" s="13" t="s">
        <v>20</v>
      </c>
      <c r="C23" s="12">
        <v>38633</v>
      </c>
      <c r="D23" s="20"/>
      <c r="E23" s="8">
        <v>50000</v>
      </c>
    </row>
    <row r="24" spans="1:5" x14ac:dyDescent="0.25">
      <c r="A24" s="11" t="s">
        <v>45</v>
      </c>
      <c r="B24" s="13" t="s">
        <v>21</v>
      </c>
      <c r="C24" s="12">
        <v>38634</v>
      </c>
      <c r="D24" s="20"/>
      <c r="E24" s="8">
        <v>20000</v>
      </c>
    </row>
    <row r="25" spans="1:5" x14ac:dyDescent="0.25">
      <c r="A25" s="11" t="s">
        <v>45</v>
      </c>
      <c r="B25" s="13" t="s">
        <v>22</v>
      </c>
      <c r="C25" s="12">
        <v>38535</v>
      </c>
      <c r="D25" s="20"/>
      <c r="E25" s="8">
        <v>20000</v>
      </c>
    </row>
    <row r="26" spans="1:5" x14ac:dyDescent="0.25">
      <c r="A26" s="11" t="s">
        <v>45</v>
      </c>
      <c r="B26" s="13" t="s">
        <v>23</v>
      </c>
      <c r="C26" s="12">
        <v>38636</v>
      </c>
      <c r="D26" s="20"/>
      <c r="E26" s="8">
        <v>20000</v>
      </c>
    </row>
    <row r="27" spans="1:5" x14ac:dyDescent="0.25">
      <c r="A27" s="11" t="s">
        <v>45</v>
      </c>
      <c r="B27" s="13" t="s">
        <v>24</v>
      </c>
      <c r="C27" s="12">
        <v>38637</v>
      </c>
      <c r="D27" s="20"/>
      <c r="E27" s="8">
        <v>20000</v>
      </c>
    </row>
    <row r="28" spans="1:5" x14ac:dyDescent="0.25">
      <c r="A28" s="11" t="s">
        <v>45</v>
      </c>
      <c r="B28" s="13" t="s">
        <v>25</v>
      </c>
      <c r="C28" s="12">
        <v>38638</v>
      </c>
      <c r="D28" s="20"/>
      <c r="E28" s="8">
        <v>20000</v>
      </c>
    </row>
    <row r="29" spans="1:5" x14ac:dyDescent="0.25">
      <c r="A29" s="11" t="s">
        <v>45</v>
      </c>
      <c r="B29" s="13" t="s">
        <v>26</v>
      </c>
      <c r="C29" s="12">
        <v>38639</v>
      </c>
      <c r="D29" s="20"/>
      <c r="E29" s="8">
        <v>20000</v>
      </c>
    </row>
    <row r="30" spans="1:5" x14ac:dyDescent="0.25">
      <c r="A30" s="11" t="s">
        <v>45</v>
      </c>
      <c r="B30" s="13" t="s">
        <v>27</v>
      </c>
      <c r="C30" s="12">
        <v>38640</v>
      </c>
      <c r="D30" s="20"/>
      <c r="E30" s="8">
        <v>100000</v>
      </c>
    </row>
    <row r="31" spans="1:5" x14ac:dyDescent="0.25">
      <c r="A31" s="18">
        <v>44118</v>
      </c>
      <c r="B31" s="13" t="s">
        <v>28</v>
      </c>
      <c r="C31" s="12">
        <v>38641</v>
      </c>
      <c r="D31" s="20"/>
      <c r="E31" s="8">
        <v>47999.88</v>
      </c>
    </row>
    <row r="32" spans="1:5" x14ac:dyDescent="0.25">
      <c r="A32" s="11" t="s">
        <v>45</v>
      </c>
      <c r="B32" s="13" t="s">
        <v>29</v>
      </c>
      <c r="C32" s="12">
        <v>38642</v>
      </c>
      <c r="D32" s="20"/>
      <c r="E32" s="8">
        <v>119978.29</v>
      </c>
    </row>
    <row r="33" spans="1:5" x14ac:dyDescent="0.25">
      <c r="A33" s="11" t="s">
        <v>45</v>
      </c>
      <c r="B33" s="13" t="s">
        <v>30</v>
      </c>
      <c r="C33" s="12">
        <v>38643</v>
      </c>
      <c r="D33" s="20"/>
      <c r="E33" s="8">
        <v>41020.639999999999</v>
      </c>
    </row>
    <row r="34" spans="1:5" x14ac:dyDescent="0.25">
      <c r="A34" s="11" t="s">
        <v>44</v>
      </c>
      <c r="B34" s="13" t="s">
        <v>31</v>
      </c>
      <c r="C34" s="12">
        <v>38644</v>
      </c>
      <c r="D34" s="20"/>
      <c r="E34" s="8">
        <v>48697.34</v>
      </c>
    </row>
    <row r="35" spans="1:5" x14ac:dyDescent="0.25">
      <c r="A35" s="11" t="s">
        <v>45</v>
      </c>
      <c r="B35" s="13" t="s">
        <v>3</v>
      </c>
      <c r="C35" s="12">
        <v>38645</v>
      </c>
      <c r="D35" s="20"/>
      <c r="E35" s="8">
        <v>298325</v>
      </c>
    </row>
    <row r="36" spans="1:5" x14ac:dyDescent="0.25">
      <c r="A36" s="18">
        <v>44123</v>
      </c>
      <c r="B36" s="13" t="s">
        <v>32</v>
      </c>
      <c r="C36" s="2">
        <v>38646</v>
      </c>
      <c r="D36" s="21"/>
      <c r="E36" s="8">
        <v>32939.5</v>
      </c>
    </row>
    <row r="37" spans="1:5" x14ac:dyDescent="0.25">
      <c r="A37" s="11" t="s">
        <v>45</v>
      </c>
      <c r="B37" s="13" t="s">
        <v>11</v>
      </c>
      <c r="C37" s="2">
        <v>38647</v>
      </c>
      <c r="D37" s="21"/>
      <c r="E37" s="8">
        <v>258156.52</v>
      </c>
    </row>
    <row r="38" spans="1:5" x14ac:dyDescent="0.25">
      <c r="A38" s="11" t="s">
        <v>45</v>
      </c>
      <c r="B38" s="13" t="s">
        <v>1</v>
      </c>
      <c r="C38" s="2">
        <v>38648</v>
      </c>
      <c r="D38" s="21"/>
      <c r="E38" s="8">
        <v>276441.95</v>
      </c>
    </row>
    <row r="39" spans="1:5" x14ac:dyDescent="0.25">
      <c r="A39" s="11" t="s">
        <v>45</v>
      </c>
      <c r="B39" s="13" t="s">
        <v>33</v>
      </c>
      <c r="C39" s="2">
        <v>38649</v>
      </c>
      <c r="D39" s="21"/>
      <c r="E39" s="8">
        <v>38000</v>
      </c>
    </row>
    <row r="40" spans="1:5" x14ac:dyDescent="0.25">
      <c r="A40" s="11" t="s">
        <v>45</v>
      </c>
      <c r="B40" s="13" t="s">
        <v>34</v>
      </c>
      <c r="C40" s="2">
        <v>38650</v>
      </c>
      <c r="D40" s="21"/>
      <c r="E40" s="8">
        <v>19235.86</v>
      </c>
    </row>
    <row r="41" spans="1:5" x14ac:dyDescent="0.25">
      <c r="A41" s="11" t="s">
        <v>45</v>
      </c>
      <c r="B41" s="5" t="s">
        <v>35</v>
      </c>
      <c r="C41" s="2">
        <v>38651</v>
      </c>
      <c r="D41" s="21"/>
      <c r="E41" s="8">
        <v>111010.92</v>
      </c>
    </row>
    <row r="42" spans="1:5" x14ac:dyDescent="0.25">
      <c r="A42" s="18">
        <v>44126</v>
      </c>
      <c r="B42" s="5" t="s">
        <v>36</v>
      </c>
      <c r="C42" s="2">
        <v>38652</v>
      </c>
      <c r="D42" s="21"/>
      <c r="E42" s="8">
        <v>45785.67</v>
      </c>
    </row>
    <row r="43" spans="1:5" x14ac:dyDescent="0.25">
      <c r="A43" s="11" t="s">
        <v>45</v>
      </c>
      <c r="B43" s="5" t="s">
        <v>37</v>
      </c>
      <c r="C43" s="2">
        <v>38653</v>
      </c>
      <c r="D43" s="21"/>
      <c r="E43" s="8">
        <v>47531.51</v>
      </c>
    </row>
    <row r="44" spans="1:5" x14ac:dyDescent="0.25">
      <c r="A44" s="11" t="s">
        <v>45</v>
      </c>
      <c r="B44" s="5" t="s">
        <v>38</v>
      </c>
      <c r="C44" s="2">
        <v>38654</v>
      </c>
      <c r="D44" s="2"/>
      <c r="E44" s="7">
        <v>431873.32</v>
      </c>
    </row>
    <row r="45" spans="1:5" x14ac:dyDescent="0.25">
      <c r="A45" s="11" t="s">
        <v>45</v>
      </c>
      <c r="B45" s="5" t="s">
        <v>32</v>
      </c>
      <c r="C45" s="2">
        <v>38655</v>
      </c>
      <c r="D45" s="2"/>
      <c r="E45" s="10">
        <v>347249</v>
      </c>
    </row>
    <row r="46" spans="1:5" x14ac:dyDescent="0.25">
      <c r="A46" s="11" t="s">
        <v>45</v>
      </c>
      <c r="B46" s="5" t="s">
        <v>39</v>
      </c>
      <c r="C46" s="2">
        <v>38656</v>
      </c>
      <c r="D46" s="2"/>
      <c r="E46" s="10">
        <v>29412.31</v>
      </c>
    </row>
    <row r="47" spans="1:5" x14ac:dyDescent="0.25">
      <c r="A47" s="18">
        <v>44131</v>
      </c>
      <c r="B47" s="5" t="s">
        <v>40</v>
      </c>
      <c r="C47" s="2">
        <v>38657</v>
      </c>
      <c r="D47" s="2"/>
      <c r="E47" s="10">
        <v>47019.360000000001</v>
      </c>
    </row>
    <row r="48" spans="1:5" x14ac:dyDescent="0.25">
      <c r="A48" s="18">
        <v>44132</v>
      </c>
      <c r="B48" s="5" t="s">
        <v>41</v>
      </c>
      <c r="C48" s="2">
        <v>38658</v>
      </c>
      <c r="D48" s="2"/>
      <c r="E48" s="10">
        <v>78083</v>
      </c>
    </row>
    <row r="49" spans="1:5" x14ac:dyDescent="0.25">
      <c r="A49" s="4" t="s">
        <v>45</v>
      </c>
      <c r="B49" s="5" t="s">
        <v>42</v>
      </c>
      <c r="C49" s="2">
        <v>38659</v>
      </c>
      <c r="D49" s="2"/>
      <c r="E49" s="3">
        <v>112528.26</v>
      </c>
    </row>
    <row r="50" spans="1:5" x14ac:dyDescent="0.25">
      <c r="A50" s="6">
        <v>44133</v>
      </c>
      <c r="B50" s="5" t="s">
        <v>12</v>
      </c>
      <c r="C50" s="2">
        <v>38660</v>
      </c>
      <c r="D50" s="2"/>
      <c r="E50" s="3">
        <v>2090</v>
      </c>
    </row>
    <row r="51" spans="1:5" x14ac:dyDescent="0.25">
      <c r="A51" s="4" t="s">
        <v>45</v>
      </c>
      <c r="B51" s="5" t="s">
        <v>12</v>
      </c>
      <c r="C51" s="2">
        <v>38661</v>
      </c>
      <c r="D51" s="2"/>
      <c r="E51" s="3">
        <v>9104.16</v>
      </c>
    </row>
    <row r="52" spans="1:5" x14ac:dyDescent="0.25">
      <c r="A52" s="4" t="s">
        <v>45</v>
      </c>
      <c r="B52" s="5" t="s">
        <v>13</v>
      </c>
      <c r="C52" s="2">
        <v>38662</v>
      </c>
      <c r="D52" s="2"/>
      <c r="E52" s="3">
        <v>25600</v>
      </c>
    </row>
    <row r="53" spans="1:5" x14ac:dyDescent="0.25">
      <c r="A53" s="4" t="s">
        <v>45</v>
      </c>
      <c r="B53" s="5" t="s">
        <v>14</v>
      </c>
      <c r="C53" s="2">
        <v>38663</v>
      </c>
      <c r="D53" s="2"/>
      <c r="E53" s="3">
        <v>3100</v>
      </c>
    </row>
    <row r="54" spans="1:5" x14ac:dyDescent="0.25">
      <c r="A54" s="4" t="s">
        <v>45</v>
      </c>
      <c r="B54" s="5" t="s">
        <v>15</v>
      </c>
      <c r="C54" s="2">
        <v>38664</v>
      </c>
      <c r="D54" s="2"/>
      <c r="E54" s="3">
        <v>2000</v>
      </c>
    </row>
    <row r="55" spans="1:5" x14ac:dyDescent="0.25">
      <c r="A55" s="4" t="s">
        <v>45</v>
      </c>
      <c r="B55" s="5" t="s">
        <v>16</v>
      </c>
      <c r="C55" s="2">
        <v>38665</v>
      </c>
      <c r="D55" s="2"/>
      <c r="E55" s="3">
        <v>29000</v>
      </c>
    </row>
    <row r="56" spans="1:5" x14ac:dyDescent="0.25">
      <c r="A56" s="4" t="s">
        <v>45</v>
      </c>
      <c r="B56" s="5" t="s">
        <v>17</v>
      </c>
      <c r="C56" s="2">
        <v>38666</v>
      </c>
      <c r="D56" s="2"/>
      <c r="E56" s="3">
        <v>23000</v>
      </c>
    </row>
    <row r="57" spans="1:5" x14ac:dyDescent="0.25">
      <c r="A57" s="5"/>
      <c r="B57" s="5" t="s">
        <v>43</v>
      </c>
      <c r="C57" s="5"/>
      <c r="D57" s="5"/>
      <c r="E57" s="1">
        <f>SUM(E3:E56)</f>
        <v>4063711.2399999993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90" workbookViewId="0">
      <selection activeCell="G95" sqref="G95"/>
    </sheetView>
  </sheetViews>
  <sheetFormatPr baseColWidth="10" defaultRowHeight="15" x14ac:dyDescent="0.25"/>
  <cols>
    <col min="1" max="1" width="10.140625" customWidth="1"/>
    <col min="2" max="2" width="29.85546875" customWidth="1"/>
    <col min="3" max="3" width="5.28515625" customWidth="1"/>
    <col min="4" max="5" width="11.7109375" customWidth="1"/>
    <col min="6" max="6" width="15.5703125" customWidth="1"/>
    <col min="8" max="8" width="18.28515625" customWidth="1"/>
    <col min="9" max="9" width="17" customWidth="1"/>
    <col min="10" max="10" width="9.7109375" customWidth="1"/>
    <col min="11" max="11" width="16" customWidth="1"/>
    <col min="14" max="14" width="16.85546875" customWidth="1"/>
  </cols>
  <sheetData>
    <row r="1" spans="1:10" x14ac:dyDescent="0.25">
      <c r="A1" s="107"/>
      <c r="B1" s="107" t="s">
        <v>99</v>
      </c>
      <c r="C1" s="107"/>
      <c r="D1" s="107"/>
      <c r="E1" s="107"/>
      <c r="F1" s="107"/>
    </row>
    <row r="2" spans="1:10" x14ac:dyDescent="0.25">
      <c r="A2" s="107"/>
      <c r="B2" s="107"/>
      <c r="C2" s="107"/>
      <c r="D2" s="107"/>
      <c r="E2" s="107"/>
      <c r="F2" s="107"/>
    </row>
    <row r="3" spans="1:10" x14ac:dyDescent="0.25">
      <c r="A3" s="108" t="s">
        <v>90</v>
      </c>
      <c r="B3" s="108" t="s">
        <v>0</v>
      </c>
      <c r="C3" s="108" t="s">
        <v>46</v>
      </c>
      <c r="D3" s="108" t="s">
        <v>47</v>
      </c>
      <c r="E3" s="109" t="s">
        <v>48</v>
      </c>
      <c r="F3" s="108" t="s">
        <v>49</v>
      </c>
    </row>
    <row r="4" spans="1:10" x14ac:dyDescent="0.25">
      <c r="A4" s="117">
        <v>44136</v>
      </c>
      <c r="B4" s="108" t="s">
        <v>60</v>
      </c>
      <c r="C4" s="108"/>
      <c r="D4" s="118"/>
      <c r="E4" s="95"/>
      <c r="F4" s="96">
        <v>23876653.57</v>
      </c>
    </row>
    <row r="5" spans="1:10" x14ac:dyDescent="0.25">
      <c r="A5" s="110">
        <v>44137</v>
      </c>
      <c r="B5" s="99" t="s">
        <v>100</v>
      </c>
      <c r="C5" s="93">
        <v>38667</v>
      </c>
      <c r="D5" s="94"/>
      <c r="E5" s="96">
        <v>17593.810000000001</v>
      </c>
      <c r="F5" s="100">
        <f>F4-E5</f>
        <v>23859059.760000002</v>
      </c>
    </row>
    <row r="6" spans="1:10" x14ac:dyDescent="0.25">
      <c r="A6" s="110">
        <v>44137</v>
      </c>
      <c r="B6" s="99" t="s">
        <v>201</v>
      </c>
      <c r="C6" s="93">
        <v>38668</v>
      </c>
      <c r="D6" s="94"/>
      <c r="E6" s="96">
        <v>112358.99</v>
      </c>
      <c r="F6" s="100">
        <f>F5-E6</f>
        <v>23746700.770000003</v>
      </c>
    </row>
    <row r="7" spans="1:10" x14ac:dyDescent="0.25">
      <c r="A7" s="110">
        <v>44137</v>
      </c>
      <c r="B7" s="99" t="s">
        <v>101</v>
      </c>
      <c r="C7" s="93">
        <v>38669</v>
      </c>
      <c r="D7" s="96"/>
      <c r="E7" s="96">
        <v>0</v>
      </c>
      <c r="F7" s="100">
        <f>F6</f>
        <v>23746700.770000003</v>
      </c>
      <c r="J7" s="76">
        <v>2224.2800000000002</v>
      </c>
    </row>
    <row r="8" spans="1:10" x14ac:dyDescent="0.25">
      <c r="A8" s="110">
        <v>44138</v>
      </c>
      <c r="B8" s="99" t="s">
        <v>102</v>
      </c>
      <c r="C8" s="93">
        <v>38670</v>
      </c>
      <c r="D8" s="94"/>
      <c r="E8" s="96">
        <v>1482850</v>
      </c>
      <c r="F8" s="100">
        <f>F7-E8</f>
        <v>22263850.770000003</v>
      </c>
      <c r="J8" s="70">
        <v>68.680000000000007</v>
      </c>
    </row>
    <row r="9" spans="1:10" x14ac:dyDescent="0.25">
      <c r="A9" s="110">
        <v>44138</v>
      </c>
      <c r="B9" s="99" t="s">
        <v>176</v>
      </c>
      <c r="C9" s="93"/>
      <c r="D9" s="96">
        <v>1476540</v>
      </c>
      <c r="E9" s="96"/>
      <c r="F9" s="100">
        <f>F8+D9</f>
        <v>23740390.770000003</v>
      </c>
      <c r="H9" t="s">
        <v>180</v>
      </c>
      <c r="I9" t="s">
        <v>181</v>
      </c>
      <c r="J9" s="70">
        <v>520.87</v>
      </c>
    </row>
    <row r="10" spans="1:10" x14ac:dyDescent="0.25">
      <c r="A10" s="110">
        <v>44138</v>
      </c>
      <c r="B10" s="99" t="s">
        <v>52</v>
      </c>
      <c r="C10" s="93"/>
      <c r="D10" s="96">
        <v>3038000</v>
      </c>
      <c r="E10" s="96"/>
      <c r="F10" s="100">
        <f>F9+D10</f>
        <v>26778390.770000003</v>
      </c>
      <c r="H10" s="70">
        <v>1476540</v>
      </c>
      <c r="I10" s="70">
        <v>3038000</v>
      </c>
      <c r="J10" s="70">
        <v>43.5</v>
      </c>
    </row>
    <row r="11" spans="1:10" x14ac:dyDescent="0.25">
      <c r="A11" s="110">
        <v>44138</v>
      </c>
      <c r="B11" s="99" t="s">
        <v>158</v>
      </c>
      <c r="C11" s="93"/>
      <c r="D11" s="96"/>
      <c r="E11" s="96">
        <v>8270958</v>
      </c>
      <c r="F11" s="100">
        <f>F10-E11</f>
        <v>18507432.770000003</v>
      </c>
      <c r="H11" s="70">
        <v>3723882.21</v>
      </c>
      <c r="I11" s="70">
        <v>4200000</v>
      </c>
      <c r="J11" s="70">
        <v>462.75</v>
      </c>
    </row>
    <row r="12" spans="1:10" x14ac:dyDescent="0.25">
      <c r="A12" s="110">
        <v>44138</v>
      </c>
      <c r="B12" s="99" t="s">
        <v>159</v>
      </c>
      <c r="C12" s="93"/>
      <c r="D12" s="94"/>
      <c r="E12" s="96">
        <v>2945900</v>
      </c>
      <c r="F12" s="100">
        <f>F11-E12</f>
        <v>15561532.770000003</v>
      </c>
      <c r="H12" s="70">
        <v>1786148.66</v>
      </c>
      <c r="I12" s="70">
        <v>3038000</v>
      </c>
      <c r="J12" s="70">
        <v>4418.8500000000004</v>
      </c>
    </row>
    <row r="13" spans="1:10" x14ac:dyDescent="0.25">
      <c r="A13" s="110">
        <v>44138</v>
      </c>
      <c r="B13" s="99" t="s">
        <v>160</v>
      </c>
      <c r="C13" s="93"/>
      <c r="D13" s="94"/>
      <c r="E13" s="96">
        <v>308500</v>
      </c>
      <c r="F13" s="100">
        <f>F12-E13</f>
        <v>15253032.770000003</v>
      </c>
      <c r="H13" s="70">
        <v>43693.07</v>
      </c>
      <c r="I13" s="70">
        <v>6489353.4400000004</v>
      </c>
      <c r="J13" s="70">
        <v>12406.44</v>
      </c>
    </row>
    <row r="14" spans="1:10" x14ac:dyDescent="0.25">
      <c r="A14" s="110">
        <v>44139</v>
      </c>
      <c r="B14" s="99" t="s">
        <v>177</v>
      </c>
      <c r="C14" s="93"/>
      <c r="D14" s="96">
        <v>3723882.21</v>
      </c>
      <c r="E14" s="96"/>
      <c r="F14" s="100">
        <f>F13+D14</f>
        <v>18976914.980000004</v>
      </c>
      <c r="H14" s="70">
        <v>285000</v>
      </c>
      <c r="I14" s="77">
        <v>11621400</v>
      </c>
      <c r="J14" s="70">
        <v>26.39</v>
      </c>
    </row>
    <row r="15" spans="1:10" x14ac:dyDescent="0.25">
      <c r="A15" s="110">
        <v>44139</v>
      </c>
      <c r="B15" s="99" t="s">
        <v>192</v>
      </c>
      <c r="C15" s="93"/>
      <c r="D15" s="96"/>
      <c r="E15" s="96">
        <v>630</v>
      </c>
      <c r="F15" s="100">
        <f>F14-E15</f>
        <v>18976284.980000004</v>
      </c>
      <c r="H15" s="84"/>
      <c r="I15" s="85">
        <f>SUM(I10:I14)</f>
        <v>28386753.440000001</v>
      </c>
      <c r="J15" s="70"/>
    </row>
    <row r="16" spans="1:10" x14ac:dyDescent="0.25">
      <c r="A16" s="110">
        <v>44139</v>
      </c>
      <c r="B16" s="99" t="s">
        <v>101</v>
      </c>
      <c r="C16" s="93">
        <v>38671</v>
      </c>
      <c r="D16" s="96"/>
      <c r="E16" s="96">
        <v>0</v>
      </c>
      <c r="F16" s="100">
        <f>F15</f>
        <v>18976284.980000004</v>
      </c>
      <c r="H16" s="22">
        <f>SUM(H10:H14)</f>
        <v>7315263.9400000004</v>
      </c>
      <c r="I16" s="27">
        <f>SUM(I10:I14)</f>
        <v>28386753.440000001</v>
      </c>
      <c r="J16" s="70">
        <v>71.3</v>
      </c>
    </row>
    <row r="17" spans="1:10" x14ac:dyDescent="0.25">
      <c r="A17" s="110">
        <v>44139</v>
      </c>
      <c r="B17" s="99" t="s">
        <v>103</v>
      </c>
      <c r="C17" s="93">
        <v>38672</v>
      </c>
      <c r="D17" s="94"/>
      <c r="E17" s="96">
        <v>110649.60000000001</v>
      </c>
      <c r="F17" s="100">
        <f>F16-E17</f>
        <v>18865635.380000003</v>
      </c>
      <c r="H17" t="s">
        <v>182</v>
      </c>
      <c r="J17" s="70">
        <v>168.54</v>
      </c>
    </row>
    <row r="18" spans="1:10" x14ac:dyDescent="0.25">
      <c r="A18" s="110">
        <v>44139</v>
      </c>
      <c r="B18" s="99" t="s">
        <v>104</v>
      </c>
      <c r="C18" s="93">
        <v>38673</v>
      </c>
      <c r="D18" s="94"/>
      <c r="E18" s="96">
        <v>19906</v>
      </c>
      <c r="F18" s="100">
        <f>F17-E18</f>
        <v>18845729.380000003</v>
      </c>
      <c r="H18" s="82">
        <v>8400</v>
      </c>
      <c r="J18" s="70">
        <v>168.79</v>
      </c>
    </row>
    <row r="19" spans="1:10" x14ac:dyDescent="0.25">
      <c r="A19" s="110">
        <v>44139</v>
      </c>
      <c r="B19" s="99" t="s">
        <v>105</v>
      </c>
      <c r="C19" s="93">
        <v>38674</v>
      </c>
      <c r="D19" s="94"/>
      <c r="E19" s="96">
        <v>48800.82</v>
      </c>
      <c r="F19" s="100">
        <f>F18-E19</f>
        <v>18796928.560000002</v>
      </c>
      <c r="H19" s="82">
        <v>1425</v>
      </c>
      <c r="J19" s="70">
        <v>647.80999999999995</v>
      </c>
    </row>
    <row r="20" spans="1:10" x14ac:dyDescent="0.25">
      <c r="A20" s="110">
        <v>44140</v>
      </c>
      <c r="B20" s="99" t="s">
        <v>175</v>
      </c>
      <c r="C20" s="93"/>
      <c r="D20" s="96">
        <v>1786148.66</v>
      </c>
      <c r="E20" s="96"/>
      <c r="F20" s="100">
        <f>F19+D20</f>
        <v>20583077.220000003</v>
      </c>
      <c r="H20" s="82">
        <v>2850</v>
      </c>
      <c r="J20" s="70">
        <v>100</v>
      </c>
    </row>
    <row r="21" spans="1:10" x14ac:dyDescent="0.25">
      <c r="A21" s="110">
        <v>44140</v>
      </c>
      <c r="B21" s="99" t="s">
        <v>178</v>
      </c>
      <c r="C21" s="93"/>
      <c r="D21" s="94"/>
      <c r="E21" s="96">
        <v>7656.48</v>
      </c>
      <c r="F21" s="100">
        <f>F20-E21</f>
        <v>20575420.740000002</v>
      </c>
      <c r="H21" s="76">
        <v>8270958</v>
      </c>
      <c r="J21" s="70">
        <v>36.200000000000003</v>
      </c>
    </row>
    <row r="22" spans="1:10" x14ac:dyDescent="0.25">
      <c r="A22" s="110">
        <v>44140</v>
      </c>
      <c r="B22" s="99" t="s">
        <v>161</v>
      </c>
      <c r="C22" s="93"/>
      <c r="D22" s="94"/>
      <c r="E22" s="96">
        <v>2569350</v>
      </c>
      <c r="F22" s="100">
        <f>F21-E22</f>
        <v>18006070.740000002</v>
      </c>
      <c r="H22" s="76">
        <v>2945900</v>
      </c>
      <c r="J22" s="70">
        <v>11.48</v>
      </c>
    </row>
    <row r="23" spans="1:10" x14ac:dyDescent="0.25">
      <c r="A23" s="110">
        <v>44140</v>
      </c>
      <c r="B23" s="99" t="s">
        <v>170</v>
      </c>
      <c r="C23" s="93"/>
      <c r="D23" s="94"/>
      <c r="E23" s="96">
        <v>230000</v>
      </c>
      <c r="F23" s="100">
        <f t="shared" ref="F23:F28" si="0">F22-E23</f>
        <v>17776070.740000002</v>
      </c>
      <c r="H23" s="76">
        <v>308500</v>
      </c>
      <c r="J23" s="70">
        <v>100</v>
      </c>
    </row>
    <row r="24" spans="1:10" x14ac:dyDescent="0.25">
      <c r="A24" s="110">
        <v>44140</v>
      </c>
      <c r="B24" s="99" t="s">
        <v>106</v>
      </c>
      <c r="C24" s="93">
        <v>38675</v>
      </c>
      <c r="D24" s="96"/>
      <c r="E24" s="96">
        <v>21330.93</v>
      </c>
      <c r="F24" s="100">
        <f t="shared" si="0"/>
        <v>17754739.810000002</v>
      </c>
      <c r="H24" s="76">
        <v>7656.48</v>
      </c>
      <c r="J24" s="70">
        <v>3.14</v>
      </c>
    </row>
    <row r="25" spans="1:10" x14ac:dyDescent="0.25">
      <c r="A25" s="110">
        <v>44140</v>
      </c>
      <c r="B25" s="99" t="s">
        <v>107</v>
      </c>
      <c r="C25" s="93">
        <v>38676</v>
      </c>
      <c r="D25" s="94"/>
      <c r="E25" s="96">
        <v>8550</v>
      </c>
      <c r="F25" s="100">
        <f t="shared" si="0"/>
        <v>17746189.810000002</v>
      </c>
      <c r="H25" s="76">
        <v>2569350</v>
      </c>
      <c r="J25" s="70">
        <v>13.66</v>
      </c>
    </row>
    <row r="26" spans="1:10" x14ac:dyDescent="0.25">
      <c r="A26" s="110">
        <v>44140</v>
      </c>
      <c r="B26" s="99" t="s">
        <v>109</v>
      </c>
      <c r="C26" s="93">
        <v>38677</v>
      </c>
      <c r="D26" s="94"/>
      <c r="E26" s="96">
        <v>9000</v>
      </c>
      <c r="F26" s="100">
        <f t="shared" si="0"/>
        <v>17737189.810000002</v>
      </c>
      <c r="H26" s="76">
        <v>230000</v>
      </c>
      <c r="J26" s="70">
        <v>73.2</v>
      </c>
    </row>
    <row r="27" spans="1:10" x14ac:dyDescent="0.25">
      <c r="A27" s="110">
        <v>44140</v>
      </c>
      <c r="B27" s="99" t="s">
        <v>108</v>
      </c>
      <c r="C27" s="93">
        <v>38678</v>
      </c>
      <c r="D27" s="94"/>
      <c r="E27" s="96">
        <v>62054.25</v>
      </c>
      <c r="F27" s="100">
        <f t="shared" si="0"/>
        <v>17675135.560000002</v>
      </c>
      <c r="H27" s="76">
        <v>24132.560000000001</v>
      </c>
      <c r="J27" s="70">
        <v>165.97</v>
      </c>
    </row>
    <row r="28" spans="1:10" x14ac:dyDescent="0.25">
      <c r="A28" s="110">
        <v>44140</v>
      </c>
      <c r="B28" s="99" t="s">
        <v>103</v>
      </c>
      <c r="C28" s="93">
        <v>38679</v>
      </c>
      <c r="D28" s="96"/>
      <c r="E28" s="96">
        <v>70240.800000000003</v>
      </c>
      <c r="F28" s="100">
        <f t="shared" si="0"/>
        <v>17604894.760000002</v>
      </c>
      <c r="H28" s="76">
        <v>9625</v>
      </c>
      <c r="J28" s="70">
        <v>345</v>
      </c>
    </row>
    <row r="29" spans="1:10" x14ac:dyDescent="0.25">
      <c r="A29" s="110">
        <v>44140</v>
      </c>
      <c r="B29" s="99" t="s">
        <v>101</v>
      </c>
      <c r="C29" s="93">
        <v>38680</v>
      </c>
      <c r="D29" s="94"/>
      <c r="E29" s="96">
        <v>0</v>
      </c>
      <c r="F29" s="100">
        <f>F28</f>
        <v>17604894.760000002</v>
      </c>
      <c r="H29" s="76">
        <v>95942</v>
      </c>
      <c r="J29" s="70">
        <v>3854.03</v>
      </c>
    </row>
    <row r="30" spans="1:10" x14ac:dyDescent="0.25">
      <c r="A30" s="110">
        <v>44140</v>
      </c>
      <c r="B30" s="99" t="s">
        <v>179</v>
      </c>
      <c r="C30" s="93"/>
      <c r="D30" s="94"/>
      <c r="E30" s="96">
        <v>24132.560000000001</v>
      </c>
      <c r="F30" s="100">
        <f>F29-E30</f>
        <v>17580762.200000003</v>
      </c>
      <c r="H30" s="76">
        <v>287738.88</v>
      </c>
      <c r="J30" s="70">
        <v>117.12</v>
      </c>
    </row>
    <row r="31" spans="1:10" x14ac:dyDescent="0.25">
      <c r="A31" s="110">
        <v>44141</v>
      </c>
      <c r="B31" s="99" t="s">
        <v>110</v>
      </c>
      <c r="C31" s="93">
        <v>38681</v>
      </c>
      <c r="D31" s="94"/>
      <c r="E31" s="96">
        <v>37684.89</v>
      </c>
      <c r="F31" s="100">
        <f>F30-E31</f>
        <v>17543077.310000002</v>
      </c>
      <c r="H31" s="82">
        <v>8008470</v>
      </c>
      <c r="J31" s="70">
        <v>105.36</v>
      </c>
    </row>
    <row r="32" spans="1:10" x14ac:dyDescent="0.25">
      <c r="A32" s="110">
        <v>44141</v>
      </c>
      <c r="B32" s="99" t="s">
        <v>101</v>
      </c>
      <c r="C32" s="93">
        <v>38682</v>
      </c>
      <c r="D32" s="94"/>
      <c r="E32" s="96">
        <v>0</v>
      </c>
      <c r="F32" s="100">
        <f>F31</f>
        <v>17543077.310000002</v>
      </c>
      <c r="H32" s="82">
        <v>2939900</v>
      </c>
      <c r="J32" s="70">
        <v>2.14</v>
      </c>
    </row>
    <row r="33" spans="1:10" x14ac:dyDescent="0.25">
      <c r="A33" s="110">
        <v>44141</v>
      </c>
      <c r="B33" s="99" t="s">
        <v>6</v>
      </c>
      <c r="C33" s="93">
        <v>38683</v>
      </c>
      <c r="D33" s="96"/>
      <c r="E33" s="96">
        <v>3510</v>
      </c>
      <c r="F33" s="100">
        <f>F32-E33</f>
        <v>17539567.310000002</v>
      </c>
      <c r="H33" s="82">
        <v>308500</v>
      </c>
      <c r="J33" s="70">
        <v>4.28</v>
      </c>
    </row>
    <row r="34" spans="1:10" x14ac:dyDescent="0.25">
      <c r="A34" s="110">
        <v>44141</v>
      </c>
      <c r="B34" s="99" t="s">
        <v>111</v>
      </c>
      <c r="C34" s="93">
        <v>38684</v>
      </c>
      <c r="D34" s="94"/>
      <c r="E34" s="96">
        <v>5400</v>
      </c>
      <c r="F34" s="100">
        <f>F33-E34</f>
        <v>17534167.310000002</v>
      </c>
      <c r="H34" s="78">
        <f>SUM(H18:H33)</f>
        <v>26019347.920000002</v>
      </c>
      <c r="J34" s="70">
        <v>12.6</v>
      </c>
    </row>
    <row r="35" spans="1:10" x14ac:dyDescent="0.25">
      <c r="A35" s="110">
        <v>44145</v>
      </c>
      <c r="B35" s="99" t="s">
        <v>162</v>
      </c>
      <c r="C35" s="93"/>
      <c r="D35" s="96">
        <v>4200000</v>
      </c>
      <c r="E35" s="96"/>
      <c r="F35" s="100">
        <f>F34+D35</f>
        <v>21734167.310000002</v>
      </c>
      <c r="H35" s="22"/>
      <c r="J35" s="70">
        <v>14.44</v>
      </c>
    </row>
    <row r="36" spans="1:10" x14ac:dyDescent="0.25">
      <c r="A36" s="110">
        <v>44145</v>
      </c>
      <c r="B36" s="99" t="s">
        <v>112</v>
      </c>
      <c r="C36" s="93">
        <v>38685</v>
      </c>
      <c r="D36" s="94"/>
      <c r="E36" s="96">
        <v>48441.51</v>
      </c>
      <c r="F36" s="100">
        <f>F35-E36</f>
        <v>21685725.800000001</v>
      </c>
      <c r="J36" s="70">
        <v>56.53</v>
      </c>
    </row>
    <row r="37" spans="1:10" x14ac:dyDescent="0.25">
      <c r="A37" s="110">
        <v>44145</v>
      </c>
      <c r="B37" s="99" t="s">
        <v>113</v>
      </c>
      <c r="C37" s="93">
        <v>38686</v>
      </c>
      <c r="D37" s="96"/>
      <c r="E37" s="96">
        <v>100000</v>
      </c>
      <c r="F37" s="100">
        <f>F36-E37</f>
        <v>21585725.800000001</v>
      </c>
      <c r="J37" s="70">
        <v>72.66</v>
      </c>
    </row>
    <row r="38" spans="1:10" x14ac:dyDescent="0.25">
      <c r="A38" s="110">
        <v>44145</v>
      </c>
      <c r="B38" s="99" t="s">
        <v>163</v>
      </c>
      <c r="C38" s="93"/>
      <c r="D38" s="94"/>
      <c r="E38" s="96">
        <v>9625</v>
      </c>
      <c r="F38" s="100">
        <f t="shared" ref="F38:F42" si="1">F37-E38</f>
        <v>21576100.800000001</v>
      </c>
      <c r="J38" s="70">
        <v>93.08</v>
      </c>
    </row>
    <row r="39" spans="1:10" x14ac:dyDescent="0.25">
      <c r="A39" s="110">
        <v>44146</v>
      </c>
      <c r="B39" s="99" t="s">
        <v>114</v>
      </c>
      <c r="C39" s="93">
        <v>38687</v>
      </c>
      <c r="D39" s="94"/>
      <c r="E39" s="96">
        <v>11012.27</v>
      </c>
      <c r="F39" s="100">
        <f t="shared" si="1"/>
        <v>21565088.530000001</v>
      </c>
      <c r="J39" s="70">
        <v>150</v>
      </c>
    </row>
    <row r="40" spans="1:10" x14ac:dyDescent="0.25">
      <c r="A40" s="110">
        <v>44146</v>
      </c>
      <c r="B40" s="99" t="s">
        <v>115</v>
      </c>
      <c r="C40" s="93">
        <v>38688</v>
      </c>
      <c r="D40" s="94"/>
      <c r="E40" s="96">
        <v>140653.54</v>
      </c>
      <c r="F40" s="100">
        <f t="shared" si="1"/>
        <v>21424434.990000002</v>
      </c>
      <c r="J40" s="70">
        <v>143.91</v>
      </c>
    </row>
    <row r="41" spans="1:10" x14ac:dyDescent="0.25">
      <c r="A41" s="110">
        <v>44146</v>
      </c>
      <c r="B41" s="99" t="s">
        <v>29</v>
      </c>
      <c r="C41" s="93">
        <v>38689</v>
      </c>
      <c r="D41" s="96"/>
      <c r="E41" s="96">
        <v>119692.25</v>
      </c>
      <c r="F41" s="100">
        <f t="shared" si="1"/>
        <v>21304742.740000002</v>
      </c>
      <c r="J41" s="70">
        <v>4290</v>
      </c>
    </row>
    <row r="42" spans="1:10" x14ac:dyDescent="0.25">
      <c r="A42" s="110">
        <v>44146</v>
      </c>
      <c r="B42" s="99" t="s">
        <v>164</v>
      </c>
      <c r="C42" s="93"/>
      <c r="D42" s="94"/>
      <c r="E42" s="96">
        <v>95942</v>
      </c>
      <c r="F42" s="100">
        <f t="shared" si="1"/>
        <v>21208800.740000002</v>
      </c>
      <c r="J42" s="70">
        <v>12.83</v>
      </c>
    </row>
    <row r="43" spans="1:10" x14ac:dyDescent="0.25">
      <c r="A43" s="110">
        <v>44146</v>
      </c>
      <c r="B43" s="99" t="s">
        <v>195</v>
      </c>
      <c r="C43" s="93"/>
      <c r="D43" s="94"/>
      <c r="E43" s="96">
        <v>8400</v>
      </c>
      <c r="F43" s="100">
        <f>F42-E43</f>
        <v>21200400.740000002</v>
      </c>
      <c r="J43" s="70"/>
    </row>
    <row r="44" spans="1:10" x14ac:dyDescent="0.25">
      <c r="A44" s="110">
        <v>44146</v>
      </c>
      <c r="B44" s="99" t="s">
        <v>195</v>
      </c>
      <c r="C44" s="93"/>
      <c r="D44" s="94"/>
      <c r="E44" s="96">
        <v>1425</v>
      </c>
      <c r="F44" s="100">
        <f>F43-E44</f>
        <v>21198975.740000002</v>
      </c>
      <c r="J44" s="70"/>
    </row>
    <row r="45" spans="1:10" x14ac:dyDescent="0.25">
      <c r="A45" s="110">
        <v>44146</v>
      </c>
      <c r="B45" s="99" t="s">
        <v>195</v>
      </c>
      <c r="C45" s="93"/>
      <c r="D45" s="94"/>
      <c r="E45" s="96">
        <v>2850</v>
      </c>
      <c r="F45" s="100">
        <f>F44-E45</f>
        <v>21196125.740000002</v>
      </c>
      <c r="J45" s="70"/>
    </row>
    <row r="46" spans="1:10" x14ac:dyDescent="0.25">
      <c r="A46" s="110">
        <v>44147</v>
      </c>
      <c r="B46" s="99" t="s">
        <v>165</v>
      </c>
      <c r="C46" s="93"/>
      <c r="D46" s="94"/>
      <c r="E46" s="96">
        <v>287738.88</v>
      </c>
      <c r="F46" s="100">
        <f>F45-E46</f>
        <v>20908386.860000003</v>
      </c>
      <c r="J46" s="70">
        <v>32</v>
      </c>
    </row>
    <row r="47" spans="1:10" x14ac:dyDescent="0.25">
      <c r="A47" s="110">
        <v>44147</v>
      </c>
      <c r="B47" s="99" t="s">
        <v>117</v>
      </c>
      <c r="C47" s="93">
        <v>38690</v>
      </c>
      <c r="D47" s="94"/>
      <c r="E47" s="96">
        <v>122076.2</v>
      </c>
      <c r="F47" s="100">
        <f t="shared" ref="F47:F60" si="2">F46-E47</f>
        <v>20786310.660000004</v>
      </c>
      <c r="J47" s="70">
        <v>431.61</v>
      </c>
    </row>
    <row r="48" spans="1:10" x14ac:dyDescent="0.25">
      <c r="A48" s="110">
        <v>44147</v>
      </c>
      <c r="B48" s="99" t="s">
        <v>116</v>
      </c>
      <c r="C48" s="93">
        <v>38691</v>
      </c>
      <c r="D48" s="96"/>
      <c r="E48" s="96">
        <v>238650</v>
      </c>
      <c r="F48" s="100">
        <f t="shared" si="2"/>
        <v>20547660.660000004</v>
      </c>
      <c r="H48" t="s">
        <v>183</v>
      </c>
      <c r="I48" s="29">
        <v>23876653.57</v>
      </c>
      <c r="J48" s="70">
        <v>16.52</v>
      </c>
    </row>
    <row r="49" spans="1:10" x14ac:dyDescent="0.25">
      <c r="A49" s="110">
        <v>44147</v>
      </c>
      <c r="B49" s="99" t="s">
        <v>117</v>
      </c>
      <c r="C49" s="93">
        <v>38692</v>
      </c>
      <c r="D49" s="94"/>
      <c r="E49" s="96">
        <v>5571.18</v>
      </c>
      <c r="F49" s="100">
        <f t="shared" si="2"/>
        <v>20542089.480000004</v>
      </c>
      <c r="H49" t="s">
        <v>184</v>
      </c>
      <c r="I49" s="81"/>
      <c r="J49" s="70">
        <v>29.86</v>
      </c>
    </row>
    <row r="50" spans="1:10" x14ac:dyDescent="0.25">
      <c r="A50" s="110">
        <v>44147</v>
      </c>
      <c r="B50" s="99" t="s">
        <v>116</v>
      </c>
      <c r="C50" s="93">
        <v>38693</v>
      </c>
      <c r="D50" s="94"/>
      <c r="E50" s="96">
        <v>4200000</v>
      </c>
      <c r="F50" s="100">
        <f t="shared" si="2"/>
        <v>16342089.480000004</v>
      </c>
      <c r="H50" t="s">
        <v>180</v>
      </c>
      <c r="I50" s="29">
        <v>7315263.9400000004</v>
      </c>
      <c r="J50" s="70">
        <v>34.5</v>
      </c>
    </row>
    <row r="51" spans="1:10" x14ac:dyDescent="0.25">
      <c r="A51" s="110">
        <v>44148</v>
      </c>
      <c r="B51" s="99" t="s">
        <v>118</v>
      </c>
      <c r="C51" s="93">
        <v>38694</v>
      </c>
      <c r="D51" s="94"/>
      <c r="E51" s="96">
        <v>29600.37</v>
      </c>
      <c r="F51" s="100">
        <f t="shared" si="2"/>
        <v>16312489.110000005</v>
      </c>
      <c r="H51" t="s">
        <v>185</v>
      </c>
      <c r="I51" s="29">
        <v>28386753.440000001</v>
      </c>
      <c r="J51" s="70">
        <v>87.53</v>
      </c>
    </row>
    <row r="52" spans="1:10" x14ac:dyDescent="0.25">
      <c r="A52" s="110">
        <v>44151</v>
      </c>
      <c r="B52" s="99" t="s">
        <v>119</v>
      </c>
      <c r="C52" s="93">
        <v>38695</v>
      </c>
      <c r="D52" s="96"/>
      <c r="E52" s="96">
        <v>73450</v>
      </c>
      <c r="F52" s="100">
        <f t="shared" si="2"/>
        <v>16239039.110000005</v>
      </c>
      <c r="H52" t="s">
        <v>191</v>
      </c>
      <c r="I52" s="29">
        <v>4000</v>
      </c>
      <c r="J52" s="70">
        <v>179.54</v>
      </c>
    </row>
    <row r="53" spans="1:10" x14ac:dyDescent="0.25">
      <c r="A53" s="110">
        <v>44151</v>
      </c>
      <c r="B53" s="99" t="s">
        <v>120</v>
      </c>
      <c r="C53" s="93">
        <v>38696</v>
      </c>
      <c r="D53" s="94"/>
      <c r="E53" s="96">
        <v>52724</v>
      </c>
      <c r="F53" s="100">
        <f t="shared" si="2"/>
        <v>16186315.110000005</v>
      </c>
      <c r="I53" s="27">
        <f>SUM(I48:I52)</f>
        <v>59582670.950000003</v>
      </c>
      <c r="J53" s="70">
        <v>4.6500000000000004</v>
      </c>
    </row>
    <row r="54" spans="1:10" x14ac:dyDescent="0.25">
      <c r="A54" s="110">
        <v>44151</v>
      </c>
      <c r="B54" s="99" t="s">
        <v>121</v>
      </c>
      <c r="C54" s="93">
        <v>38697</v>
      </c>
      <c r="D54" s="94"/>
      <c r="E54" s="96">
        <v>111547.95</v>
      </c>
      <c r="F54" s="100">
        <f t="shared" si="2"/>
        <v>16074767.160000006</v>
      </c>
      <c r="J54" s="70">
        <v>8.36</v>
      </c>
    </row>
    <row r="55" spans="1:10" x14ac:dyDescent="0.25">
      <c r="A55" s="110">
        <v>44151</v>
      </c>
      <c r="B55" s="99" t="s">
        <v>122</v>
      </c>
      <c r="C55" s="93">
        <v>38698</v>
      </c>
      <c r="D55" s="94"/>
      <c r="E55" s="96">
        <v>126777.25</v>
      </c>
      <c r="F55" s="100">
        <f t="shared" si="2"/>
        <v>15947989.910000006</v>
      </c>
      <c r="J55" s="70">
        <v>38.4</v>
      </c>
    </row>
    <row r="56" spans="1:10" x14ac:dyDescent="0.25">
      <c r="A56" s="110">
        <v>44151</v>
      </c>
      <c r="B56" s="99" t="s">
        <v>123</v>
      </c>
      <c r="C56" s="93">
        <v>38699</v>
      </c>
      <c r="D56" s="96"/>
      <c r="E56" s="96">
        <v>119997.59</v>
      </c>
      <c r="F56" s="100">
        <f t="shared" si="2"/>
        <v>15827992.320000006</v>
      </c>
      <c r="J56" s="70">
        <v>44.4</v>
      </c>
    </row>
    <row r="57" spans="1:10" x14ac:dyDescent="0.25">
      <c r="A57" s="110">
        <v>44151</v>
      </c>
      <c r="B57" s="99" t="s">
        <v>124</v>
      </c>
      <c r="C57" s="93">
        <v>38700</v>
      </c>
      <c r="D57" s="94"/>
      <c r="E57" s="96">
        <v>70512</v>
      </c>
      <c r="F57" s="100">
        <f t="shared" si="2"/>
        <v>15757480.320000006</v>
      </c>
      <c r="J57" s="70">
        <v>183.11</v>
      </c>
    </row>
    <row r="58" spans="1:10" x14ac:dyDescent="0.25">
      <c r="A58" s="110">
        <v>44153</v>
      </c>
      <c r="B58" s="99" t="s">
        <v>125</v>
      </c>
      <c r="C58" s="93">
        <v>38701</v>
      </c>
      <c r="D58" s="94"/>
      <c r="E58" s="96">
        <v>139656.70000000001</v>
      </c>
      <c r="F58" s="100">
        <f t="shared" si="2"/>
        <v>15617823.620000007</v>
      </c>
      <c r="H58" t="s">
        <v>186</v>
      </c>
      <c r="I58" s="22">
        <v>630</v>
      </c>
      <c r="J58" s="70">
        <v>357.98</v>
      </c>
    </row>
    <row r="59" spans="1:10" x14ac:dyDescent="0.25">
      <c r="A59" s="110">
        <v>44153</v>
      </c>
      <c r="B59" s="99" t="s">
        <v>126</v>
      </c>
      <c r="C59" s="93">
        <v>38702</v>
      </c>
      <c r="D59" s="94"/>
      <c r="E59" s="96">
        <v>50894.8</v>
      </c>
      <c r="F59" s="100">
        <f t="shared" si="2"/>
        <v>15566928.820000006</v>
      </c>
      <c r="H59" t="s">
        <v>187</v>
      </c>
      <c r="I59" s="22">
        <v>9899950.0099999998</v>
      </c>
      <c r="J59" s="70">
        <v>6300</v>
      </c>
    </row>
    <row r="60" spans="1:10" x14ac:dyDescent="0.25">
      <c r="A60" s="110">
        <v>44153</v>
      </c>
      <c r="B60" s="99" t="s">
        <v>122</v>
      </c>
      <c r="C60" s="93">
        <v>38703</v>
      </c>
      <c r="D60" s="96"/>
      <c r="E60" s="96">
        <v>48223.88</v>
      </c>
      <c r="F60" s="100">
        <f t="shared" si="2"/>
        <v>15518704.940000005</v>
      </c>
      <c r="H60" t="s">
        <v>182</v>
      </c>
      <c r="I60" s="22">
        <v>26019347.920000002</v>
      </c>
      <c r="J60" s="70">
        <v>210.98</v>
      </c>
    </row>
    <row r="61" spans="1:10" x14ac:dyDescent="0.25">
      <c r="A61" s="110">
        <v>44153</v>
      </c>
      <c r="B61" s="99" t="s">
        <v>101</v>
      </c>
      <c r="C61" s="93">
        <v>38704</v>
      </c>
      <c r="D61" s="94"/>
      <c r="E61" s="96">
        <v>0</v>
      </c>
      <c r="F61" s="100">
        <f t="shared" ref="F61" si="3">F60-E61</f>
        <v>15518704.940000005</v>
      </c>
      <c r="H61" t="s">
        <v>188</v>
      </c>
      <c r="I61" s="22">
        <v>41656.42</v>
      </c>
      <c r="J61" s="70"/>
    </row>
    <row r="62" spans="1:10" x14ac:dyDescent="0.25">
      <c r="A62" s="110">
        <v>44153</v>
      </c>
      <c r="B62" s="99" t="s">
        <v>127</v>
      </c>
      <c r="C62" s="93">
        <v>38705</v>
      </c>
      <c r="D62" s="94"/>
      <c r="E62" s="96">
        <v>210519</v>
      </c>
      <c r="F62" s="100">
        <f>F61-E62</f>
        <v>15308185.940000005</v>
      </c>
      <c r="I62" s="22">
        <f>SUM(I58:I61)</f>
        <v>35961584.350000001</v>
      </c>
      <c r="J62" s="70">
        <v>8.1</v>
      </c>
    </row>
    <row r="63" spans="1:10" x14ac:dyDescent="0.25">
      <c r="A63" s="110">
        <v>44153</v>
      </c>
      <c r="B63" s="99" t="s">
        <v>128</v>
      </c>
      <c r="C63" s="93">
        <v>38706</v>
      </c>
      <c r="D63" s="94"/>
      <c r="E63" s="96">
        <v>62076.53</v>
      </c>
      <c r="F63" s="100">
        <f>F62-E63</f>
        <v>15246109.410000006</v>
      </c>
      <c r="I63" s="80">
        <f>I53-I62</f>
        <v>23621086.600000001</v>
      </c>
      <c r="J63" s="70">
        <v>76.34</v>
      </c>
    </row>
    <row r="64" spans="1:10" x14ac:dyDescent="0.25">
      <c r="A64" s="110">
        <v>44153</v>
      </c>
      <c r="B64" s="99" t="s">
        <v>129</v>
      </c>
      <c r="C64" s="93">
        <v>38707</v>
      </c>
      <c r="D64" s="96"/>
      <c r="E64" s="96">
        <v>50000</v>
      </c>
      <c r="F64" s="100">
        <f>F63-E64</f>
        <v>15196109.410000006</v>
      </c>
      <c r="J64" s="70">
        <v>72.34</v>
      </c>
    </row>
    <row r="65" spans="1:14" x14ac:dyDescent="0.25">
      <c r="A65" s="110">
        <v>44153</v>
      </c>
      <c r="B65" s="99" t="s">
        <v>130</v>
      </c>
      <c r="C65" s="93">
        <v>38708</v>
      </c>
      <c r="D65" s="94"/>
      <c r="E65" s="96">
        <v>77232.61</v>
      </c>
      <c r="F65" s="100">
        <f>F64-E65</f>
        <v>15118876.800000006</v>
      </c>
      <c r="H65" t="s">
        <v>189</v>
      </c>
      <c r="I65" s="80">
        <v>24619340.23</v>
      </c>
      <c r="J65" s="70">
        <v>79.09</v>
      </c>
    </row>
    <row r="66" spans="1:14" x14ac:dyDescent="0.25">
      <c r="A66" s="110">
        <v>44155</v>
      </c>
      <c r="B66" s="99" t="s">
        <v>166</v>
      </c>
      <c r="C66" s="93"/>
      <c r="D66" s="96">
        <v>3038000</v>
      </c>
      <c r="E66" s="96"/>
      <c r="F66" s="100">
        <f>F65+D66</f>
        <v>18156876.800000004</v>
      </c>
      <c r="I66" s="22">
        <v>998253.16</v>
      </c>
      <c r="J66" s="70">
        <v>93.11</v>
      </c>
    </row>
    <row r="67" spans="1:14" x14ac:dyDescent="0.25">
      <c r="A67" s="110">
        <v>44155</v>
      </c>
      <c r="B67" s="99" t="s">
        <v>202</v>
      </c>
      <c r="C67" s="93"/>
      <c r="D67" s="96">
        <v>6489353.4400000004</v>
      </c>
      <c r="E67" s="96"/>
      <c r="F67" s="100">
        <f>F66+D67</f>
        <v>24646230.240000006</v>
      </c>
      <c r="I67">
        <v>0.47</v>
      </c>
      <c r="J67" s="70">
        <v>167.32</v>
      </c>
    </row>
    <row r="68" spans="1:14" x14ac:dyDescent="0.25">
      <c r="A68" s="110">
        <v>44155</v>
      </c>
      <c r="B68" s="99" t="s">
        <v>131</v>
      </c>
      <c r="C68" s="93">
        <v>38709</v>
      </c>
      <c r="D68" s="96"/>
      <c r="E68" s="96">
        <v>20000</v>
      </c>
      <c r="F68" s="100">
        <f>F67-E68</f>
        <v>24626230.240000006</v>
      </c>
      <c r="I68" s="22">
        <f>I65-I66-I67</f>
        <v>23621086.600000001</v>
      </c>
      <c r="J68" s="70">
        <v>180</v>
      </c>
    </row>
    <row r="69" spans="1:14" x14ac:dyDescent="0.25">
      <c r="A69" s="110">
        <v>44155</v>
      </c>
      <c r="B69" s="99" t="s">
        <v>132</v>
      </c>
      <c r="C69" s="93">
        <v>38710</v>
      </c>
      <c r="D69" s="94"/>
      <c r="E69" s="96">
        <v>20000</v>
      </c>
      <c r="F69" s="100">
        <f t="shared" ref="F69:F82" si="4">F68-E69</f>
        <v>24606230.240000006</v>
      </c>
      <c r="I69" s="27"/>
      <c r="J69" s="70">
        <v>190.17</v>
      </c>
      <c r="N69" s="27"/>
    </row>
    <row r="70" spans="1:14" x14ac:dyDescent="0.25">
      <c r="A70" s="110">
        <v>44155</v>
      </c>
      <c r="B70" s="99" t="s">
        <v>133</v>
      </c>
      <c r="C70" s="93">
        <v>38711</v>
      </c>
      <c r="D70" s="94"/>
      <c r="E70" s="96">
        <v>20000</v>
      </c>
      <c r="F70" s="100">
        <f t="shared" si="4"/>
        <v>24586230.240000006</v>
      </c>
      <c r="H70" s="22"/>
      <c r="I70" s="27"/>
      <c r="J70" s="70">
        <v>315.77999999999997</v>
      </c>
      <c r="N70" s="27"/>
    </row>
    <row r="71" spans="1:14" x14ac:dyDescent="0.25">
      <c r="A71" s="110">
        <v>44155</v>
      </c>
      <c r="B71" s="99" t="s">
        <v>134</v>
      </c>
      <c r="C71" s="93">
        <v>38712</v>
      </c>
      <c r="D71" s="94"/>
      <c r="E71" s="96">
        <v>20000</v>
      </c>
      <c r="F71" s="100">
        <f t="shared" si="4"/>
        <v>24566230.240000006</v>
      </c>
      <c r="H71" s="22"/>
      <c r="I71" s="83"/>
      <c r="J71" s="70">
        <v>5.27</v>
      </c>
      <c r="N71" s="27"/>
    </row>
    <row r="72" spans="1:14" x14ac:dyDescent="0.25">
      <c r="A72" s="110">
        <v>44155</v>
      </c>
      <c r="B72" s="99" t="s">
        <v>135</v>
      </c>
      <c r="C72" s="93">
        <v>38713</v>
      </c>
      <c r="D72" s="96"/>
      <c r="E72" s="96">
        <v>20000</v>
      </c>
      <c r="F72" s="100">
        <f t="shared" si="4"/>
        <v>24546230.240000006</v>
      </c>
      <c r="H72" s="27"/>
      <c r="I72" s="27"/>
      <c r="J72" s="70">
        <v>5.27</v>
      </c>
    </row>
    <row r="73" spans="1:14" x14ac:dyDescent="0.25">
      <c r="A73" s="110">
        <v>44155</v>
      </c>
      <c r="B73" s="99" t="s">
        <v>136</v>
      </c>
      <c r="C73" s="93">
        <v>38714</v>
      </c>
      <c r="D73" s="94"/>
      <c r="E73" s="96">
        <v>20000</v>
      </c>
      <c r="F73" s="100">
        <f t="shared" si="4"/>
        <v>24526230.240000006</v>
      </c>
      <c r="J73" s="70">
        <v>209.49</v>
      </c>
    </row>
    <row r="74" spans="1:14" x14ac:dyDescent="0.25">
      <c r="A74" s="110">
        <v>44155</v>
      </c>
      <c r="B74" s="99" t="s">
        <v>137</v>
      </c>
      <c r="C74" s="93">
        <v>38715</v>
      </c>
      <c r="D74" s="94"/>
      <c r="E74" s="96">
        <v>20000</v>
      </c>
      <c r="F74" s="100">
        <f t="shared" si="4"/>
        <v>24506230.240000006</v>
      </c>
      <c r="I74" s="22"/>
      <c r="J74" s="70">
        <v>30</v>
      </c>
    </row>
    <row r="75" spans="1:14" x14ac:dyDescent="0.25">
      <c r="A75" s="110">
        <v>44155</v>
      </c>
      <c r="B75" s="99" t="s">
        <v>138</v>
      </c>
      <c r="C75" s="93">
        <v>38716</v>
      </c>
      <c r="D75" s="94"/>
      <c r="E75" s="96">
        <v>139753.87</v>
      </c>
      <c r="F75" s="100">
        <f t="shared" si="4"/>
        <v>24366476.370000005</v>
      </c>
      <c r="I75" s="22"/>
      <c r="J75" s="70">
        <v>30</v>
      </c>
    </row>
    <row r="76" spans="1:14" x14ac:dyDescent="0.25">
      <c r="A76" s="110">
        <v>44155</v>
      </c>
      <c r="B76" s="99" t="s">
        <v>139</v>
      </c>
      <c r="C76" s="93">
        <v>38717</v>
      </c>
      <c r="D76" s="96"/>
      <c r="E76" s="96">
        <v>12031.83</v>
      </c>
      <c r="F76" s="100">
        <f t="shared" si="4"/>
        <v>24354444.540000007</v>
      </c>
      <c r="I76" s="27"/>
      <c r="J76" s="70">
        <v>30</v>
      </c>
    </row>
    <row r="77" spans="1:14" x14ac:dyDescent="0.25">
      <c r="A77" s="110">
        <v>44155</v>
      </c>
      <c r="B77" s="99" t="s">
        <v>103</v>
      </c>
      <c r="C77" s="93">
        <v>38718</v>
      </c>
      <c r="D77" s="94"/>
      <c r="E77" s="96">
        <v>60483.25</v>
      </c>
      <c r="F77" s="100">
        <f t="shared" si="4"/>
        <v>24293961.290000007</v>
      </c>
      <c r="J77" s="70">
        <v>105.77</v>
      </c>
    </row>
    <row r="78" spans="1:14" x14ac:dyDescent="0.25">
      <c r="A78" s="110">
        <v>44155</v>
      </c>
      <c r="B78" s="99" t="s">
        <v>130</v>
      </c>
      <c r="C78" s="93">
        <v>38719</v>
      </c>
      <c r="D78" s="94"/>
      <c r="E78" s="96">
        <v>110556.86</v>
      </c>
      <c r="F78" s="100">
        <f t="shared" si="4"/>
        <v>24183404.430000007</v>
      </c>
      <c r="I78" s="27"/>
      <c r="J78" s="70">
        <v>110.18</v>
      </c>
    </row>
    <row r="79" spans="1:14" x14ac:dyDescent="0.25">
      <c r="A79" s="110">
        <v>44155</v>
      </c>
      <c r="B79" s="99" t="s">
        <v>124</v>
      </c>
      <c r="C79" s="93">
        <v>38720</v>
      </c>
      <c r="D79" s="94"/>
      <c r="E79" s="96">
        <v>231178.6</v>
      </c>
      <c r="F79" s="100">
        <f t="shared" si="4"/>
        <v>23952225.830000006</v>
      </c>
      <c r="I79" s="27"/>
      <c r="J79" s="70">
        <v>23.31</v>
      </c>
    </row>
    <row r="80" spans="1:14" x14ac:dyDescent="0.25">
      <c r="A80" s="110">
        <v>44155</v>
      </c>
      <c r="B80" s="99" t="s">
        <v>140</v>
      </c>
      <c r="C80" s="93">
        <v>38721</v>
      </c>
      <c r="D80" s="96"/>
      <c r="E80" s="96">
        <v>80908</v>
      </c>
      <c r="F80" s="100">
        <f t="shared" si="4"/>
        <v>23871317.830000006</v>
      </c>
      <c r="I80" s="27"/>
      <c r="J80" s="70">
        <v>44.07</v>
      </c>
    </row>
    <row r="81" spans="1:11" x14ac:dyDescent="0.25">
      <c r="A81" s="110">
        <v>44155</v>
      </c>
      <c r="B81" s="99" t="s">
        <v>124</v>
      </c>
      <c r="C81" s="93">
        <v>38722</v>
      </c>
      <c r="D81" s="94"/>
      <c r="E81" s="96">
        <v>29380</v>
      </c>
      <c r="F81" s="100">
        <f t="shared" si="4"/>
        <v>23841937.830000006</v>
      </c>
      <c r="I81" s="27"/>
      <c r="J81" s="70">
        <v>75</v>
      </c>
    </row>
    <row r="82" spans="1:11" x14ac:dyDescent="0.25">
      <c r="A82" s="110">
        <v>44155</v>
      </c>
      <c r="B82" s="99" t="s">
        <v>141</v>
      </c>
      <c r="C82" s="93">
        <v>38723</v>
      </c>
      <c r="D82" s="94"/>
      <c r="E82" s="96">
        <v>15537.5</v>
      </c>
      <c r="F82" s="100">
        <f t="shared" si="4"/>
        <v>23826400.330000006</v>
      </c>
      <c r="I82" s="27"/>
      <c r="J82" s="70">
        <v>346.77</v>
      </c>
    </row>
    <row r="83" spans="1:11" x14ac:dyDescent="0.25">
      <c r="A83" s="110">
        <v>44156</v>
      </c>
      <c r="B83" s="99" t="s">
        <v>203</v>
      </c>
      <c r="C83" s="93"/>
      <c r="D83" s="96">
        <v>4000</v>
      </c>
      <c r="E83" s="96"/>
      <c r="F83" s="100">
        <f>F82+D83</f>
        <v>23830400.330000006</v>
      </c>
      <c r="I83" s="27"/>
      <c r="J83" s="70">
        <v>15</v>
      </c>
    </row>
    <row r="84" spans="1:11" x14ac:dyDescent="0.25">
      <c r="A84" s="110">
        <v>44160</v>
      </c>
      <c r="B84" s="99" t="s">
        <v>142</v>
      </c>
      <c r="C84" s="93">
        <v>38724</v>
      </c>
      <c r="D84" s="96"/>
      <c r="E84" s="96">
        <v>10000</v>
      </c>
      <c r="F84" s="100">
        <f>F83-E84</f>
        <v>23820400.330000006</v>
      </c>
      <c r="J84" s="70">
        <v>15</v>
      </c>
    </row>
    <row r="85" spans="1:11" x14ac:dyDescent="0.25">
      <c r="A85" s="110">
        <v>44160</v>
      </c>
      <c r="B85" s="99" t="s">
        <v>143</v>
      </c>
      <c r="C85" s="93">
        <v>38725</v>
      </c>
      <c r="D85" s="94"/>
      <c r="E85" s="96">
        <v>10000</v>
      </c>
      <c r="F85" s="100">
        <f t="shared" ref="F85:F101" si="5">F84-E85</f>
        <v>23810400.330000006</v>
      </c>
      <c r="J85" s="70">
        <v>15</v>
      </c>
    </row>
    <row r="86" spans="1:11" x14ac:dyDescent="0.25">
      <c r="A86" s="110">
        <v>44160</v>
      </c>
      <c r="B86" s="99" t="s">
        <v>157</v>
      </c>
      <c r="C86" s="93">
        <v>38726</v>
      </c>
      <c r="D86" s="94"/>
      <c r="E86" s="96">
        <v>10000</v>
      </c>
      <c r="F86" s="100">
        <f t="shared" si="5"/>
        <v>23800400.330000006</v>
      </c>
      <c r="I86" s="27"/>
      <c r="J86" s="70">
        <v>15</v>
      </c>
      <c r="K86" s="74"/>
    </row>
    <row r="87" spans="1:11" x14ac:dyDescent="0.25">
      <c r="A87" s="110">
        <v>44160</v>
      </c>
      <c r="B87" s="99" t="s">
        <v>204</v>
      </c>
      <c r="C87" s="93">
        <v>38727</v>
      </c>
      <c r="D87" s="94"/>
      <c r="E87" s="96">
        <v>10000</v>
      </c>
      <c r="F87" s="100">
        <f t="shared" si="5"/>
        <v>23790400.330000006</v>
      </c>
      <c r="I87" s="27"/>
      <c r="J87" s="70">
        <v>15</v>
      </c>
      <c r="K87" s="33"/>
    </row>
    <row r="88" spans="1:11" x14ac:dyDescent="0.25">
      <c r="A88" s="110">
        <v>44160</v>
      </c>
      <c r="B88" s="99" t="s">
        <v>144</v>
      </c>
      <c r="C88" s="93">
        <v>38728</v>
      </c>
      <c r="D88" s="96"/>
      <c r="E88" s="96">
        <v>10000</v>
      </c>
      <c r="F88" s="100">
        <f t="shared" si="5"/>
        <v>23780400.330000006</v>
      </c>
      <c r="I88" s="27"/>
      <c r="J88" s="70">
        <v>15</v>
      </c>
      <c r="K88" s="74"/>
    </row>
    <row r="89" spans="1:11" x14ac:dyDescent="0.25">
      <c r="A89" s="110">
        <v>44160</v>
      </c>
      <c r="B89" s="99" t="s">
        <v>145</v>
      </c>
      <c r="C89" s="93">
        <v>38729</v>
      </c>
      <c r="D89" s="94"/>
      <c r="E89" s="96">
        <v>10000</v>
      </c>
      <c r="F89" s="100">
        <f t="shared" si="5"/>
        <v>23770400.330000006</v>
      </c>
      <c r="J89" s="70">
        <v>15</v>
      </c>
      <c r="K89" s="33"/>
    </row>
    <row r="90" spans="1:11" x14ac:dyDescent="0.25">
      <c r="A90" s="110">
        <v>44160</v>
      </c>
      <c r="B90" s="99" t="s">
        <v>146</v>
      </c>
      <c r="C90" s="93">
        <v>38730</v>
      </c>
      <c r="D90" s="94"/>
      <c r="E90" s="96">
        <v>10000</v>
      </c>
      <c r="F90" s="100">
        <f t="shared" si="5"/>
        <v>23760400.330000006</v>
      </c>
      <c r="J90" s="70">
        <v>15</v>
      </c>
      <c r="K90" s="75"/>
    </row>
    <row r="91" spans="1:11" x14ac:dyDescent="0.25">
      <c r="A91" s="110">
        <v>44160</v>
      </c>
      <c r="B91" s="99" t="s">
        <v>147</v>
      </c>
      <c r="C91" s="93">
        <v>38731</v>
      </c>
      <c r="D91" s="94"/>
      <c r="E91" s="96">
        <v>10000</v>
      </c>
      <c r="F91" s="100">
        <f t="shared" si="5"/>
        <v>23750400.330000006</v>
      </c>
      <c r="J91" s="70">
        <v>15</v>
      </c>
      <c r="K91" s="33"/>
    </row>
    <row r="92" spans="1:11" x14ac:dyDescent="0.25">
      <c r="A92" s="110">
        <v>44160</v>
      </c>
      <c r="B92" s="99" t="s">
        <v>148</v>
      </c>
      <c r="C92" s="93">
        <v>37732</v>
      </c>
      <c r="D92" s="96"/>
      <c r="E92" s="96">
        <v>10000</v>
      </c>
      <c r="F92" s="100">
        <f t="shared" si="5"/>
        <v>23740400.330000006</v>
      </c>
      <c r="J92" s="70">
        <v>15</v>
      </c>
      <c r="K92" s="33"/>
    </row>
    <row r="93" spans="1:11" x14ac:dyDescent="0.25">
      <c r="A93" s="110">
        <v>44160</v>
      </c>
      <c r="B93" s="99" t="s">
        <v>149</v>
      </c>
      <c r="C93" s="93">
        <v>37733</v>
      </c>
      <c r="D93" s="94"/>
      <c r="E93" s="96">
        <v>10000</v>
      </c>
      <c r="F93" s="100">
        <f t="shared" si="5"/>
        <v>23730400.330000006</v>
      </c>
      <c r="J93" s="70">
        <v>90.72</v>
      </c>
      <c r="K93" s="33"/>
    </row>
    <row r="94" spans="1:11" x14ac:dyDescent="0.25">
      <c r="A94" s="110">
        <v>44160</v>
      </c>
      <c r="B94" s="99" t="s">
        <v>150</v>
      </c>
      <c r="C94" s="93">
        <v>37734</v>
      </c>
      <c r="D94" s="94"/>
      <c r="E94" s="96">
        <v>10000</v>
      </c>
      <c r="F94" s="100">
        <f t="shared" si="5"/>
        <v>23720400.330000006</v>
      </c>
      <c r="J94" s="70">
        <v>15</v>
      </c>
      <c r="K94" s="33"/>
    </row>
    <row r="95" spans="1:11" x14ac:dyDescent="0.25">
      <c r="A95" s="110">
        <v>44160</v>
      </c>
      <c r="B95" s="99" t="s">
        <v>151</v>
      </c>
      <c r="C95" s="93">
        <v>37735</v>
      </c>
      <c r="D95" s="94"/>
      <c r="E95" s="96">
        <v>10000</v>
      </c>
      <c r="F95" s="100">
        <f t="shared" si="5"/>
        <v>23710400.330000006</v>
      </c>
      <c r="J95" s="70">
        <v>15</v>
      </c>
      <c r="K95" s="33"/>
    </row>
    <row r="96" spans="1:11" x14ac:dyDescent="0.25">
      <c r="A96" s="110">
        <v>44160</v>
      </c>
      <c r="B96" s="99" t="s">
        <v>152</v>
      </c>
      <c r="C96" s="93">
        <v>37736</v>
      </c>
      <c r="D96" s="96"/>
      <c r="E96" s="96">
        <v>10000</v>
      </c>
      <c r="F96" s="100">
        <f t="shared" si="5"/>
        <v>23700400.330000006</v>
      </c>
      <c r="J96" s="70">
        <v>18.05</v>
      </c>
      <c r="K96" s="74"/>
    </row>
    <row r="97" spans="1:11" x14ac:dyDescent="0.25">
      <c r="A97" s="110">
        <v>44160</v>
      </c>
      <c r="B97" s="99" t="s">
        <v>153</v>
      </c>
      <c r="C97" s="93">
        <v>37737</v>
      </c>
      <c r="D97" s="94"/>
      <c r="E97" s="96">
        <v>10000</v>
      </c>
      <c r="F97" s="100">
        <f t="shared" si="5"/>
        <v>23690400.330000006</v>
      </c>
      <c r="J97" s="70">
        <v>30</v>
      </c>
      <c r="K97" s="74"/>
    </row>
    <row r="98" spans="1:11" x14ac:dyDescent="0.25">
      <c r="A98" s="110">
        <v>44160</v>
      </c>
      <c r="B98" s="99" t="s">
        <v>205</v>
      </c>
      <c r="C98" s="93">
        <v>37738</v>
      </c>
      <c r="D98" s="94"/>
      <c r="E98" s="96">
        <v>10000</v>
      </c>
      <c r="F98" s="100">
        <f t="shared" si="5"/>
        <v>23680400.330000006</v>
      </c>
      <c r="J98" s="70">
        <v>175</v>
      </c>
      <c r="K98" s="75"/>
    </row>
    <row r="99" spans="1:11" x14ac:dyDescent="0.25">
      <c r="A99" s="110">
        <v>44160</v>
      </c>
      <c r="B99" s="99" t="s">
        <v>154</v>
      </c>
      <c r="C99" s="93">
        <v>37739</v>
      </c>
      <c r="D99" s="94"/>
      <c r="E99" s="96">
        <v>10000</v>
      </c>
      <c r="F99" s="100">
        <f t="shared" si="5"/>
        <v>23670400.330000006</v>
      </c>
      <c r="J99" s="79">
        <f>SUM(J7:J98)</f>
        <v>41656.419999999984</v>
      </c>
    </row>
    <row r="100" spans="1:11" x14ac:dyDescent="0.25">
      <c r="A100" s="110">
        <v>44160</v>
      </c>
      <c r="B100" s="99" t="s">
        <v>155</v>
      </c>
      <c r="C100" s="93">
        <v>37740</v>
      </c>
      <c r="D100" s="96"/>
      <c r="E100" s="96">
        <v>10000</v>
      </c>
      <c r="F100" s="100">
        <f t="shared" si="5"/>
        <v>23660400.330000006</v>
      </c>
    </row>
    <row r="101" spans="1:11" x14ac:dyDescent="0.25">
      <c r="A101" s="110">
        <v>44160</v>
      </c>
      <c r="B101" s="99" t="s">
        <v>156</v>
      </c>
      <c r="C101" s="93">
        <v>37741</v>
      </c>
      <c r="D101" s="94"/>
      <c r="E101" s="96">
        <v>10000</v>
      </c>
      <c r="F101" s="100">
        <f t="shared" si="5"/>
        <v>23650400.330000006</v>
      </c>
    </row>
    <row r="102" spans="1:11" x14ac:dyDescent="0.25">
      <c r="A102" s="110">
        <v>44160</v>
      </c>
      <c r="B102" s="99" t="s">
        <v>206</v>
      </c>
      <c r="C102" s="93"/>
      <c r="D102" s="96">
        <v>43693.07</v>
      </c>
      <c r="E102" s="96"/>
      <c r="F102" s="100">
        <f>F101+D102</f>
        <v>23694093.400000006</v>
      </c>
      <c r="J102" s="74"/>
    </row>
    <row r="103" spans="1:11" x14ac:dyDescent="0.25">
      <c r="A103" s="110">
        <v>44160</v>
      </c>
      <c r="B103" s="99" t="s">
        <v>190</v>
      </c>
      <c r="C103" s="93"/>
      <c r="D103" s="96">
        <v>11621400</v>
      </c>
      <c r="E103" s="96"/>
      <c r="F103" s="100">
        <f>F102+D103</f>
        <v>35315493.400000006</v>
      </c>
      <c r="I103" s="27">
        <v>3723882.21</v>
      </c>
      <c r="J103" s="74"/>
    </row>
    <row r="104" spans="1:11" x14ac:dyDescent="0.25">
      <c r="A104" s="110">
        <v>44161</v>
      </c>
      <c r="B104" s="99" t="s">
        <v>207</v>
      </c>
      <c r="C104" s="93"/>
      <c r="D104" s="96">
        <v>285000</v>
      </c>
      <c r="E104" s="96"/>
      <c r="F104" s="100">
        <f>F103+D104</f>
        <v>35600493.400000006</v>
      </c>
      <c r="I104" s="27">
        <v>630</v>
      </c>
      <c r="J104" s="74"/>
    </row>
    <row r="105" spans="1:11" x14ac:dyDescent="0.25">
      <c r="A105" s="110">
        <v>44165</v>
      </c>
      <c r="B105" s="99" t="s">
        <v>167</v>
      </c>
      <c r="C105" s="93"/>
      <c r="D105" s="94"/>
      <c r="E105" s="96">
        <v>8008470</v>
      </c>
      <c r="F105" s="100">
        <f>F104-E105</f>
        <v>27592023.400000006</v>
      </c>
      <c r="I105" s="27">
        <f>I103-I104</f>
        <v>3723252.21</v>
      </c>
      <c r="J105" s="74"/>
    </row>
    <row r="106" spans="1:11" x14ac:dyDescent="0.25">
      <c r="A106" s="110">
        <v>44165</v>
      </c>
      <c r="B106" s="99" t="s">
        <v>168</v>
      </c>
      <c r="C106" s="93"/>
      <c r="D106" s="96"/>
      <c r="E106" s="96">
        <v>2939900</v>
      </c>
      <c r="F106" s="100">
        <f>F105-E106</f>
        <v>24652123.400000006</v>
      </c>
      <c r="J106" s="27"/>
    </row>
    <row r="107" spans="1:11" x14ac:dyDescent="0.25">
      <c r="A107" s="110">
        <v>44165</v>
      </c>
      <c r="B107" s="99" t="s">
        <v>169</v>
      </c>
      <c r="C107" s="93"/>
      <c r="D107" s="94"/>
      <c r="E107" s="96">
        <v>308500</v>
      </c>
      <c r="F107" s="100">
        <f>F106-E107</f>
        <v>24343623.400000006</v>
      </c>
    </row>
    <row r="108" spans="1:11" x14ac:dyDescent="0.25">
      <c r="A108" s="110">
        <v>44165</v>
      </c>
      <c r="B108" s="99" t="s">
        <v>122</v>
      </c>
      <c r="C108" s="93">
        <v>38742</v>
      </c>
      <c r="D108" s="94"/>
      <c r="E108" s="96">
        <v>146900</v>
      </c>
      <c r="F108" s="100">
        <f>F107-E108</f>
        <v>24196723.400000006</v>
      </c>
    </row>
    <row r="109" spans="1:11" x14ac:dyDescent="0.25">
      <c r="A109" s="110">
        <v>44165</v>
      </c>
      <c r="B109" s="99" t="s">
        <v>122</v>
      </c>
      <c r="C109" s="93">
        <v>38743</v>
      </c>
      <c r="D109" s="94"/>
      <c r="E109" s="96">
        <v>28250</v>
      </c>
      <c r="F109" s="100">
        <f>F108-E109</f>
        <v>24168473.400000006</v>
      </c>
    </row>
    <row r="110" spans="1:11" x14ac:dyDescent="0.25">
      <c r="A110" s="110">
        <v>44165</v>
      </c>
      <c r="B110" s="99" t="s">
        <v>101</v>
      </c>
      <c r="C110" s="93">
        <v>38744</v>
      </c>
      <c r="D110" s="96"/>
      <c r="E110" s="96">
        <v>0</v>
      </c>
      <c r="F110" s="100">
        <f>F109</f>
        <v>24168473.400000006</v>
      </c>
    </row>
    <row r="111" spans="1:11" x14ac:dyDescent="0.25">
      <c r="A111" s="110">
        <v>44165</v>
      </c>
      <c r="B111" s="99" t="s">
        <v>171</v>
      </c>
      <c r="C111" s="93">
        <v>38745</v>
      </c>
      <c r="D111" s="94"/>
      <c r="E111" s="96">
        <v>105245.37</v>
      </c>
      <c r="F111" s="100">
        <f>F110-E111</f>
        <v>24063228.030000005</v>
      </c>
    </row>
    <row r="112" spans="1:11" x14ac:dyDescent="0.25">
      <c r="A112" s="110">
        <v>44165</v>
      </c>
      <c r="B112" s="99" t="s">
        <v>172</v>
      </c>
      <c r="C112" s="93">
        <v>38746</v>
      </c>
      <c r="D112" s="94"/>
      <c r="E112" s="96">
        <v>148811.16</v>
      </c>
      <c r="F112" s="100">
        <f>F111-E112</f>
        <v>23914416.870000005</v>
      </c>
      <c r="I112" s="27">
        <v>23621713.600000001</v>
      </c>
    </row>
    <row r="113" spans="1:9" x14ac:dyDescent="0.25">
      <c r="A113" s="110">
        <v>44165</v>
      </c>
      <c r="B113" s="99" t="s">
        <v>101</v>
      </c>
      <c r="C113" s="93">
        <v>38747</v>
      </c>
      <c r="D113" s="94"/>
      <c r="E113" s="96">
        <v>0</v>
      </c>
      <c r="F113" s="100">
        <f>F112</f>
        <v>23914416.870000005</v>
      </c>
      <c r="I113" s="27">
        <v>23621086.600000001</v>
      </c>
    </row>
    <row r="114" spans="1:9" x14ac:dyDescent="0.25">
      <c r="A114" s="110">
        <v>44165</v>
      </c>
      <c r="B114" s="99" t="s">
        <v>118</v>
      </c>
      <c r="C114" s="93">
        <v>38748</v>
      </c>
      <c r="D114" s="97"/>
      <c r="E114" s="97">
        <v>30085.7</v>
      </c>
      <c r="F114" s="100">
        <f t="shared" ref="F114:F120" si="6">F113-E114</f>
        <v>23884331.170000006</v>
      </c>
      <c r="I114" s="27">
        <f>I112-I113</f>
        <v>627</v>
      </c>
    </row>
    <row r="115" spans="1:9" x14ac:dyDescent="0.25">
      <c r="A115" s="92">
        <v>44165</v>
      </c>
      <c r="B115" s="99" t="s">
        <v>173</v>
      </c>
      <c r="C115" s="114">
        <v>38749</v>
      </c>
      <c r="D115" s="99"/>
      <c r="E115" s="97">
        <v>5700.05</v>
      </c>
      <c r="F115" s="100">
        <f>F114-E115</f>
        <v>23878631.120000005</v>
      </c>
    </row>
    <row r="116" spans="1:9" x14ac:dyDescent="0.25">
      <c r="A116" s="92">
        <v>44165</v>
      </c>
      <c r="B116" s="99" t="s">
        <v>174</v>
      </c>
      <c r="C116" s="114">
        <v>38750</v>
      </c>
      <c r="D116" s="99"/>
      <c r="E116" s="97">
        <v>64651.53</v>
      </c>
      <c r="F116" s="100">
        <f t="shared" si="6"/>
        <v>23813979.590000004</v>
      </c>
    </row>
    <row r="117" spans="1:9" x14ac:dyDescent="0.25">
      <c r="A117" s="92">
        <v>44165</v>
      </c>
      <c r="B117" s="99" t="s">
        <v>126</v>
      </c>
      <c r="C117" s="114">
        <v>38751</v>
      </c>
      <c r="D117" s="99"/>
      <c r="E117" s="97">
        <v>66620.539999999994</v>
      </c>
      <c r="F117" s="100">
        <f t="shared" si="6"/>
        <v>23747359.050000004</v>
      </c>
      <c r="H117" s="27"/>
    </row>
    <row r="118" spans="1:9" x14ac:dyDescent="0.25">
      <c r="A118" s="92">
        <v>44165</v>
      </c>
      <c r="B118" s="99" t="s">
        <v>172</v>
      </c>
      <c r="C118" s="114">
        <v>38752</v>
      </c>
      <c r="D118" s="99"/>
      <c r="E118" s="97">
        <v>21053.53</v>
      </c>
      <c r="F118" s="100">
        <f t="shared" si="6"/>
        <v>23726305.520000003</v>
      </c>
      <c r="H118" s="27"/>
    </row>
    <row r="119" spans="1:9" x14ac:dyDescent="0.25">
      <c r="A119" s="92">
        <v>44165</v>
      </c>
      <c r="B119" s="99" t="s">
        <v>103</v>
      </c>
      <c r="C119" s="114">
        <v>38753</v>
      </c>
      <c r="D119" s="99"/>
      <c r="E119" s="97">
        <v>63562.5</v>
      </c>
      <c r="F119" s="100">
        <f t="shared" si="6"/>
        <v>23662743.020000003</v>
      </c>
    </row>
    <row r="120" spans="1:9" x14ac:dyDescent="0.25">
      <c r="A120" s="92">
        <v>44165</v>
      </c>
      <c r="B120" s="99" t="s">
        <v>193</v>
      </c>
      <c r="C120" s="99"/>
      <c r="D120" s="119"/>
      <c r="E120" s="97">
        <v>41656.42</v>
      </c>
      <c r="F120" s="100">
        <f t="shared" si="6"/>
        <v>23621086.600000001</v>
      </c>
      <c r="H120" s="27"/>
    </row>
    <row r="121" spans="1:9" x14ac:dyDescent="0.25">
      <c r="A121" s="105" t="s">
        <v>208</v>
      </c>
      <c r="B121" s="105"/>
      <c r="C121" s="105"/>
      <c r="D121" s="106">
        <f>SUM(D9:D119)</f>
        <v>35706017.379999995</v>
      </c>
      <c r="E121" s="106">
        <f>SUM(E5:E120)</f>
        <v>35961584.349999994</v>
      </c>
      <c r="F121" s="106">
        <v>23621086.600000001</v>
      </c>
    </row>
    <row r="122" spans="1:9" x14ac:dyDescent="0.25">
      <c r="A122" s="5"/>
      <c r="B122" s="5"/>
      <c r="C122" s="5"/>
      <c r="D122" s="5"/>
      <c r="E122" s="5"/>
      <c r="F122" s="5"/>
    </row>
    <row r="123" spans="1:9" x14ac:dyDescent="0.25">
      <c r="A123" s="5"/>
      <c r="B123" s="5"/>
      <c r="C123" s="5"/>
      <c r="D123" s="5"/>
      <c r="E123" s="5"/>
      <c r="F123" s="5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15" workbookViewId="0">
      <selection activeCell="B2" sqref="B2"/>
    </sheetView>
  </sheetViews>
  <sheetFormatPr baseColWidth="10" defaultRowHeight="15" x14ac:dyDescent="0.25"/>
  <cols>
    <col min="1" max="1" width="12.28515625" customWidth="1"/>
    <col min="2" max="2" width="49.28515625" customWidth="1"/>
    <col min="3" max="3" width="16.42578125" customWidth="1"/>
    <col min="5" max="5" width="17.140625" customWidth="1"/>
    <col min="6" max="6" width="24.5703125" customWidth="1"/>
    <col min="7" max="7" width="21" customWidth="1"/>
    <col min="8" max="8" width="24.140625" customWidth="1"/>
  </cols>
  <sheetData>
    <row r="1" spans="1:7" ht="15.75" x14ac:dyDescent="0.25">
      <c r="B1" s="48" t="s">
        <v>94</v>
      </c>
      <c r="C1" s="46"/>
    </row>
    <row r="2" spans="1:7" ht="15.75" x14ac:dyDescent="0.25">
      <c r="B2" s="48" t="s">
        <v>95</v>
      </c>
      <c r="C2" s="48"/>
      <c r="D2" s="37"/>
    </row>
    <row r="3" spans="1:7" ht="15.75" x14ac:dyDescent="0.25">
      <c r="A3" s="38"/>
      <c r="B3" s="47" t="s">
        <v>93</v>
      </c>
      <c r="C3" s="47"/>
      <c r="D3" s="33"/>
      <c r="E3" s="33"/>
      <c r="F3" s="33"/>
      <c r="G3" s="33"/>
    </row>
    <row r="4" spans="1:7" x14ac:dyDescent="0.25">
      <c r="A4" s="5" t="s">
        <v>90</v>
      </c>
      <c r="B4" s="11" t="s">
        <v>91</v>
      </c>
      <c r="C4" s="5" t="s">
        <v>92</v>
      </c>
      <c r="D4" s="33"/>
      <c r="E4" s="33"/>
      <c r="F4" s="33"/>
      <c r="G4" s="33"/>
    </row>
    <row r="5" spans="1:7" ht="15.75" x14ac:dyDescent="0.25">
      <c r="A5" s="43">
        <v>44105</v>
      </c>
      <c r="B5" s="44" t="s">
        <v>80</v>
      </c>
      <c r="C5" s="42">
        <v>46505.24</v>
      </c>
      <c r="E5" s="33"/>
      <c r="F5" s="33"/>
      <c r="G5" s="33"/>
    </row>
    <row r="6" spans="1:7" ht="15.75" x14ac:dyDescent="0.25">
      <c r="A6" s="39">
        <v>44106</v>
      </c>
      <c r="B6" s="40" t="s">
        <v>79</v>
      </c>
      <c r="C6" s="41">
        <v>82000</v>
      </c>
      <c r="E6" s="33"/>
      <c r="F6" s="33"/>
      <c r="G6" s="33"/>
    </row>
    <row r="7" spans="1:7" ht="15.75" x14ac:dyDescent="0.25">
      <c r="A7" s="43">
        <v>44106</v>
      </c>
      <c r="B7" s="44" t="s">
        <v>75</v>
      </c>
      <c r="C7" s="42">
        <v>2723042.98</v>
      </c>
      <c r="E7" s="33"/>
      <c r="F7" s="33"/>
      <c r="G7" s="33"/>
    </row>
    <row r="8" spans="1:7" ht="15.75" x14ac:dyDescent="0.25">
      <c r="A8" s="39">
        <v>44113</v>
      </c>
      <c r="B8" s="40" t="s">
        <v>77</v>
      </c>
      <c r="C8" s="41">
        <v>145000</v>
      </c>
      <c r="E8" s="33"/>
      <c r="F8" s="33"/>
      <c r="G8" s="33"/>
    </row>
    <row r="9" spans="1:7" ht="15.75" x14ac:dyDescent="0.25">
      <c r="A9" s="43">
        <v>44113</v>
      </c>
      <c r="B9" s="44" t="s">
        <v>76</v>
      </c>
      <c r="C9" s="42">
        <v>2902155.4</v>
      </c>
      <c r="E9" s="33"/>
      <c r="F9" s="33"/>
      <c r="G9" s="33"/>
    </row>
    <row r="10" spans="1:7" ht="15.75" x14ac:dyDescent="0.25">
      <c r="A10" s="39">
        <v>44113</v>
      </c>
      <c r="B10" s="40" t="s">
        <v>78</v>
      </c>
      <c r="C10" s="41">
        <v>17051.12</v>
      </c>
      <c r="E10" s="33"/>
      <c r="F10" s="33"/>
      <c r="G10" s="33"/>
    </row>
    <row r="11" spans="1:7" ht="15.75" x14ac:dyDescent="0.25">
      <c r="A11" s="43">
        <v>44131</v>
      </c>
      <c r="B11" s="44" t="s">
        <v>72</v>
      </c>
      <c r="C11" s="42">
        <v>45505.24</v>
      </c>
      <c r="E11" s="33"/>
      <c r="F11" s="33"/>
      <c r="G11" s="33"/>
    </row>
    <row r="12" spans="1:7" ht="15.75" x14ac:dyDescent="0.25">
      <c r="A12" s="45"/>
      <c r="B12" s="55" t="s">
        <v>43</v>
      </c>
      <c r="C12" s="56">
        <f>SUM(C5:C11)</f>
        <v>5961259.9799999995</v>
      </c>
      <c r="D12" s="33"/>
      <c r="E12" s="33"/>
      <c r="F12" s="33"/>
      <c r="G12" s="33"/>
    </row>
    <row r="14" spans="1:7" x14ac:dyDescent="0.25">
      <c r="B14" s="38" t="s">
        <v>88</v>
      </c>
      <c r="C14" s="38"/>
      <c r="D14" s="37"/>
    </row>
    <row r="15" spans="1:7" x14ac:dyDescent="0.25">
      <c r="B15" s="38" t="s">
        <v>87</v>
      </c>
      <c r="C15" s="38"/>
      <c r="D15" s="37"/>
    </row>
    <row r="16" spans="1:7" x14ac:dyDescent="0.25">
      <c r="A16" s="5" t="s">
        <v>90</v>
      </c>
      <c r="B16" s="11" t="s">
        <v>91</v>
      </c>
      <c r="C16" s="5" t="s">
        <v>92</v>
      </c>
      <c r="D16" s="37"/>
    </row>
    <row r="17" spans="1:4" ht="15.75" x14ac:dyDescent="0.25">
      <c r="A17" s="43">
        <v>44105</v>
      </c>
      <c r="B17" s="44" t="s">
        <v>74</v>
      </c>
      <c r="C17" s="42">
        <v>2115830</v>
      </c>
    </row>
    <row r="18" spans="1:4" ht="15.75" x14ac:dyDescent="0.25">
      <c r="A18" s="39">
        <v>44106</v>
      </c>
      <c r="B18" s="40" t="s">
        <v>53</v>
      </c>
      <c r="C18" s="41">
        <v>3757777.33</v>
      </c>
    </row>
    <row r="19" spans="1:4" s="49" customFormat="1" ht="15.75" x14ac:dyDescent="0.25">
      <c r="A19" s="43">
        <v>44109</v>
      </c>
      <c r="B19" s="44" t="s">
        <v>52</v>
      </c>
      <c r="C19" s="42">
        <v>3038000</v>
      </c>
    </row>
    <row r="20" spans="1:4" ht="15.75" x14ac:dyDescent="0.25">
      <c r="A20" s="43">
        <v>44112</v>
      </c>
      <c r="B20" s="44" t="s">
        <v>64</v>
      </c>
      <c r="C20" s="42">
        <v>4200000</v>
      </c>
    </row>
    <row r="21" spans="1:4" ht="15.75" x14ac:dyDescent="0.25">
      <c r="A21" s="39">
        <v>44123</v>
      </c>
      <c r="B21" s="40" t="s">
        <v>57</v>
      </c>
      <c r="C21" s="41">
        <v>2116830</v>
      </c>
    </row>
    <row r="22" spans="1:4" ht="15.75" x14ac:dyDescent="0.25">
      <c r="A22" s="43">
        <v>44124</v>
      </c>
      <c r="B22" s="44" t="s">
        <v>58</v>
      </c>
      <c r="C22" s="42">
        <v>4128230.84</v>
      </c>
    </row>
    <row r="23" spans="1:4" ht="15.75" x14ac:dyDescent="0.25">
      <c r="A23" s="43">
        <v>44134</v>
      </c>
      <c r="B23" s="44" t="s">
        <v>62</v>
      </c>
      <c r="C23" s="42">
        <v>11621300</v>
      </c>
    </row>
    <row r="24" spans="1:4" ht="15.75" x14ac:dyDescent="0.25">
      <c r="A24" s="39"/>
      <c r="B24" s="53" t="s">
        <v>43</v>
      </c>
      <c r="C24" s="54">
        <f>SUM(C17:C23)</f>
        <v>30977968.170000002</v>
      </c>
    </row>
    <row r="25" spans="1:4" x14ac:dyDescent="0.25">
      <c r="A25" s="50"/>
      <c r="B25" s="33"/>
      <c r="C25" s="51"/>
    </row>
    <row r="26" spans="1:4" x14ac:dyDescent="0.25">
      <c r="B26" t="s">
        <v>89</v>
      </c>
    </row>
    <row r="27" spans="1:4" x14ac:dyDescent="0.25">
      <c r="B27" t="s">
        <v>87</v>
      </c>
    </row>
    <row r="29" spans="1:4" x14ac:dyDescent="0.25">
      <c r="A29" s="5" t="s">
        <v>90</v>
      </c>
      <c r="B29" s="11" t="s">
        <v>91</v>
      </c>
      <c r="C29" s="5" t="s">
        <v>92</v>
      </c>
    </row>
    <row r="30" spans="1:4" ht="15.75" x14ac:dyDescent="0.25">
      <c r="A30" s="43">
        <v>44106</v>
      </c>
      <c r="B30" s="44" t="s">
        <v>50</v>
      </c>
      <c r="C30" s="42">
        <v>7884870</v>
      </c>
      <c r="D30" s="57"/>
    </row>
    <row r="31" spans="1:4" ht="15.75" x14ac:dyDescent="0.25">
      <c r="A31" s="39">
        <v>44106</v>
      </c>
      <c r="B31" s="40" t="s">
        <v>51</v>
      </c>
      <c r="C31" s="41">
        <v>2945900</v>
      </c>
      <c r="D31" s="51"/>
    </row>
    <row r="32" spans="1:4" ht="15.75" x14ac:dyDescent="0.25">
      <c r="A32" s="43">
        <v>44106</v>
      </c>
      <c r="B32" s="44" t="s">
        <v>54</v>
      </c>
      <c r="C32" s="42">
        <v>308500</v>
      </c>
      <c r="D32" s="51"/>
    </row>
    <row r="33" spans="1:4" ht="15.75" x14ac:dyDescent="0.25">
      <c r="A33" s="39">
        <v>44112</v>
      </c>
      <c r="B33" s="40" t="s">
        <v>55</v>
      </c>
      <c r="C33" s="41">
        <v>2509675</v>
      </c>
      <c r="D33" s="51"/>
    </row>
    <row r="34" spans="1:4" ht="15.75" x14ac:dyDescent="0.25">
      <c r="A34" s="43">
        <v>44112</v>
      </c>
      <c r="B34" s="44" t="s">
        <v>84</v>
      </c>
      <c r="C34" s="42">
        <v>230000</v>
      </c>
      <c r="D34" s="51"/>
    </row>
    <row r="35" spans="1:4" ht="15.75" x14ac:dyDescent="0.25">
      <c r="A35" s="39">
        <v>44113</v>
      </c>
      <c r="B35" s="40" t="s">
        <v>83</v>
      </c>
      <c r="C35" s="41">
        <v>2119003.75</v>
      </c>
      <c r="D35" s="57"/>
    </row>
    <row r="36" spans="1:4" ht="15.75" x14ac:dyDescent="0.25">
      <c r="A36" s="43">
        <v>44113</v>
      </c>
      <c r="B36" s="44" t="s">
        <v>56</v>
      </c>
      <c r="C36" s="42">
        <v>3472957.96</v>
      </c>
      <c r="D36" s="57"/>
    </row>
    <row r="37" spans="1:4" ht="15.75" x14ac:dyDescent="0.25">
      <c r="A37" s="39">
        <v>44119</v>
      </c>
      <c r="B37" s="58" t="s">
        <v>73</v>
      </c>
      <c r="C37" s="52">
        <v>482530</v>
      </c>
      <c r="D37" s="51"/>
    </row>
    <row r="38" spans="1:4" ht="15.75" x14ac:dyDescent="0.25">
      <c r="A38" s="43">
        <v>44131</v>
      </c>
      <c r="B38" s="59" t="s">
        <v>56</v>
      </c>
      <c r="C38" s="60">
        <v>3844872.63</v>
      </c>
      <c r="D38" s="57"/>
    </row>
    <row r="39" spans="1:4" ht="15.75" x14ac:dyDescent="0.25">
      <c r="A39" s="39">
        <v>44133</v>
      </c>
      <c r="B39" s="58" t="s">
        <v>59</v>
      </c>
      <c r="C39" s="52">
        <v>2120005.25</v>
      </c>
      <c r="D39" s="57"/>
    </row>
    <row r="40" spans="1:4" ht="15.75" x14ac:dyDescent="0.25">
      <c r="A40" s="5"/>
      <c r="B40" s="62" t="s">
        <v>43</v>
      </c>
      <c r="C40" s="61">
        <f>SUM(C30:C39)</f>
        <v>25918314.59</v>
      </c>
      <c r="D40" s="51"/>
    </row>
    <row r="41" spans="1:4" x14ac:dyDescent="0.25">
      <c r="A41" s="33"/>
      <c r="B41" s="33"/>
      <c r="C41" s="33"/>
    </row>
    <row r="42" spans="1:4" x14ac:dyDescent="0.25">
      <c r="A42" s="33"/>
      <c r="B42" s="33"/>
      <c r="C42" s="33"/>
    </row>
    <row r="43" spans="1:4" x14ac:dyDescent="0.25">
      <c r="A43" s="33"/>
      <c r="B43" s="63" t="s">
        <v>98</v>
      </c>
      <c r="C43" s="33"/>
    </row>
    <row r="44" spans="1:4" x14ac:dyDescent="0.25">
      <c r="A44" s="33"/>
      <c r="B44" s="64" t="s">
        <v>96</v>
      </c>
      <c r="C44" s="33"/>
    </row>
    <row r="45" spans="1:4" x14ac:dyDescent="0.25">
      <c r="A45" s="33"/>
      <c r="B45" s="64" t="s">
        <v>97</v>
      </c>
      <c r="C45" s="33"/>
    </row>
    <row r="46" spans="1:4" x14ac:dyDescent="0.25">
      <c r="A46" s="33"/>
      <c r="B46" s="33"/>
      <c r="C46" s="33"/>
    </row>
    <row r="47" spans="1:4" x14ac:dyDescent="0.25">
      <c r="A47" s="33"/>
      <c r="B47" s="33"/>
      <c r="C47" s="33"/>
    </row>
    <row r="48" spans="1:4" x14ac:dyDescent="0.25">
      <c r="A48" s="33"/>
      <c r="B48" s="33"/>
      <c r="C48" s="33"/>
    </row>
    <row r="49" spans="1:7" ht="15.75" x14ac:dyDescent="0.25">
      <c r="B49" s="48" t="s">
        <v>94</v>
      </c>
      <c r="C49" s="46"/>
    </row>
    <row r="50" spans="1:7" ht="15.75" x14ac:dyDescent="0.25">
      <c r="B50" s="48" t="s">
        <v>213</v>
      </c>
      <c r="C50" s="48"/>
    </row>
    <row r="51" spans="1:7" ht="15.75" x14ac:dyDescent="0.25">
      <c r="A51" s="38"/>
      <c r="B51" s="47" t="s">
        <v>214</v>
      </c>
      <c r="C51" s="47"/>
    </row>
    <row r="52" spans="1:7" x14ac:dyDescent="0.25">
      <c r="A52" s="5" t="s">
        <v>90</v>
      </c>
      <c r="B52" s="11" t="s">
        <v>91</v>
      </c>
      <c r="C52" s="5" t="s">
        <v>92</v>
      </c>
    </row>
    <row r="53" spans="1:7" ht="15.75" x14ac:dyDescent="0.25">
      <c r="A53" s="39">
        <v>44138</v>
      </c>
      <c r="B53" s="40" t="s">
        <v>209</v>
      </c>
      <c r="C53" s="41">
        <v>1476540</v>
      </c>
    </row>
    <row r="54" spans="1:7" ht="15.75" x14ac:dyDescent="0.25">
      <c r="A54" s="39">
        <v>44139</v>
      </c>
      <c r="B54" s="40" t="s">
        <v>219</v>
      </c>
      <c r="C54" s="41">
        <v>3723882.21</v>
      </c>
    </row>
    <row r="55" spans="1:7" ht="15.75" x14ac:dyDescent="0.25">
      <c r="A55" s="39">
        <v>44140</v>
      </c>
      <c r="B55" s="40" t="s">
        <v>210</v>
      </c>
      <c r="C55" s="41">
        <v>1786148.66</v>
      </c>
    </row>
    <row r="56" spans="1:7" ht="15.75" x14ac:dyDescent="0.25">
      <c r="A56" s="39">
        <v>44160</v>
      </c>
      <c r="B56" s="40" t="s">
        <v>211</v>
      </c>
      <c r="C56" s="41">
        <v>43693.07</v>
      </c>
    </row>
    <row r="57" spans="1:7" ht="15.75" x14ac:dyDescent="0.25">
      <c r="A57" s="39">
        <v>44161</v>
      </c>
      <c r="B57" s="40" t="s">
        <v>212</v>
      </c>
      <c r="C57" s="41">
        <v>285000</v>
      </c>
    </row>
    <row r="58" spans="1:7" ht="15.75" x14ac:dyDescent="0.25">
      <c r="A58" s="45"/>
      <c r="B58" s="55" t="s">
        <v>43</v>
      </c>
      <c r="C58" s="56">
        <f>SUM(C53:C57)</f>
        <v>7315263.9400000004</v>
      </c>
    </row>
    <row r="60" spans="1:7" x14ac:dyDescent="0.25">
      <c r="B60" s="38" t="s">
        <v>215</v>
      </c>
      <c r="C60" s="38"/>
    </row>
    <row r="61" spans="1:7" x14ac:dyDescent="0.25">
      <c r="B61" s="38" t="s">
        <v>216</v>
      </c>
      <c r="C61" s="38"/>
    </row>
    <row r="62" spans="1:7" x14ac:dyDescent="0.25">
      <c r="A62" s="5" t="s">
        <v>90</v>
      </c>
      <c r="B62" s="11" t="s">
        <v>91</v>
      </c>
      <c r="C62" s="5" t="s">
        <v>92</v>
      </c>
    </row>
    <row r="63" spans="1:7" ht="15.75" x14ac:dyDescent="0.25">
      <c r="A63" s="39">
        <v>44138</v>
      </c>
      <c r="B63" s="40" t="s">
        <v>200</v>
      </c>
      <c r="C63" s="41">
        <v>4200000</v>
      </c>
      <c r="F63" s="87"/>
      <c r="G63" s="33"/>
    </row>
    <row r="64" spans="1:7" ht="15.75" x14ac:dyDescent="0.25">
      <c r="A64" s="39">
        <v>44138</v>
      </c>
      <c r="B64" s="40" t="s">
        <v>52</v>
      </c>
      <c r="C64" s="41">
        <v>3038000</v>
      </c>
      <c r="F64" s="87"/>
      <c r="G64" s="33"/>
    </row>
    <row r="65" spans="1:7" ht="15.75" x14ac:dyDescent="0.25">
      <c r="A65" s="39">
        <v>44155</v>
      </c>
      <c r="B65" s="40" t="s">
        <v>218</v>
      </c>
      <c r="C65" s="41">
        <v>6489353.4400000004</v>
      </c>
      <c r="F65" s="87"/>
      <c r="G65" s="33"/>
    </row>
    <row r="66" spans="1:7" ht="15.75" x14ac:dyDescent="0.25">
      <c r="A66" s="39">
        <v>44155</v>
      </c>
      <c r="B66" s="40" t="s">
        <v>52</v>
      </c>
      <c r="C66" s="41">
        <v>3038000</v>
      </c>
      <c r="F66" s="87"/>
      <c r="G66" s="33"/>
    </row>
    <row r="67" spans="1:7" ht="15.75" x14ac:dyDescent="0.25">
      <c r="A67" s="39">
        <v>44160</v>
      </c>
      <c r="B67" s="40" t="s">
        <v>50</v>
      </c>
      <c r="C67" s="41">
        <v>11621400</v>
      </c>
    </row>
    <row r="68" spans="1:7" ht="15.75" x14ac:dyDescent="0.25">
      <c r="A68" s="39"/>
      <c r="B68" s="53" t="s">
        <v>43</v>
      </c>
      <c r="C68" s="54">
        <f>SUM(C63:C67)</f>
        <v>28386753.440000001</v>
      </c>
    </row>
    <row r="69" spans="1:7" x14ac:dyDescent="0.25">
      <c r="A69" s="50"/>
      <c r="B69" s="33"/>
      <c r="C69" s="51"/>
    </row>
    <row r="70" spans="1:7" x14ac:dyDescent="0.25">
      <c r="B70" s="36" t="s">
        <v>217</v>
      </c>
    </row>
    <row r="71" spans="1:7" x14ac:dyDescent="0.25">
      <c r="B71" s="36" t="s">
        <v>216</v>
      </c>
    </row>
    <row r="73" spans="1:7" x14ac:dyDescent="0.25">
      <c r="A73" s="5" t="s">
        <v>90</v>
      </c>
      <c r="B73" s="11" t="s">
        <v>91</v>
      </c>
      <c r="C73" s="5" t="s">
        <v>92</v>
      </c>
    </row>
    <row r="74" spans="1:7" ht="15.75" x14ac:dyDescent="0.25">
      <c r="A74" s="39">
        <v>44138</v>
      </c>
      <c r="B74" s="40" t="s">
        <v>50</v>
      </c>
      <c r="C74" s="41">
        <v>8270958</v>
      </c>
    </row>
    <row r="75" spans="1:7" ht="15.75" x14ac:dyDescent="0.25">
      <c r="A75" s="39">
        <v>44138</v>
      </c>
      <c r="B75" s="40" t="s">
        <v>51</v>
      </c>
      <c r="C75" s="41">
        <v>2945900</v>
      </c>
    </row>
    <row r="76" spans="1:7" ht="15.75" x14ac:dyDescent="0.25">
      <c r="A76" s="39">
        <v>44138</v>
      </c>
      <c r="B76" s="40" t="s">
        <v>54</v>
      </c>
      <c r="C76" s="41">
        <v>308500</v>
      </c>
    </row>
    <row r="77" spans="1:7" ht="15.75" x14ac:dyDescent="0.25">
      <c r="A77" s="39">
        <v>44140</v>
      </c>
      <c r="B77" s="40" t="s">
        <v>55</v>
      </c>
      <c r="C77" s="41">
        <v>2569350</v>
      </c>
    </row>
    <row r="78" spans="1:7" ht="15.75" x14ac:dyDescent="0.25">
      <c r="A78" s="39">
        <v>44140</v>
      </c>
      <c r="B78" s="58" t="s">
        <v>199</v>
      </c>
      <c r="C78" s="41">
        <v>24132.560000000001</v>
      </c>
    </row>
    <row r="79" spans="1:7" ht="15.75" x14ac:dyDescent="0.25">
      <c r="A79" s="39">
        <v>44140</v>
      </c>
      <c r="B79" s="58" t="s">
        <v>199</v>
      </c>
      <c r="C79" s="41">
        <v>7656.48</v>
      </c>
    </row>
    <row r="80" spans="1:7" ht="15.75" x14ac:dyDescent="0.25">
      <c r="A80" s="39">
        <v>44140</v>
      </c>
      <c r="B80" s="40" t="s">
        <v>84</v>
      </c>
      <c r="C80" s="41">
        <v>230000</v>
      </c>
    </row>
    <row r="81" spans="1:4" ht="15.75" x14ac:dyDescent="0.25">
      <c r="A81" s="39">
        <v>44146</v>
      </c>
      <c r="B81" s="40" t="s">
        <v>197</v>
      </c>
      <c r="C81" s="41">
        <v>9625</v>
      </c>
    </row>
    <row r="82" spans="1:4" ht="15.75" x14ac:dyDescent="0.25">
      <c r="A82" s="39">
        <v>44146</v>
      </c>
      <c r="B82" s="58" t="s">
        <v>199</v>
      </c>
      <c r="C82" s="52">
        <v>8400</v>
      </c>
    </row>
    <row r="83" spans="1:4" ht="15.75" x14ac:dyDescent="0.25">
      <c r="A83" s="39">
        <v>44146</v>
      </c>
      <c r="B83" s="58" t="s">
        <v>197</v>
      </c>
      <c r="C83" s="52">
        <v>1425</v>
      </c>
    </row>
    <row r="84" spans="1:4" ht="15.75" x14ac:dyDescent="0.25">
      <c r="A84" s="39">
        <v>44146</v>
      </c>
      <c r="B84" s="58" t="s">
        <v>198</v>
      </c>
      <c r="C84" s="52">
        <v>2850</v>
      </c>
    </row>
    <row r="85" spans="1:4" ht="15.75" x14ac:dyDescent="0.25">
      <c r="A85" s="39">
        <v>44147</v>
      </c>
      <c r="B85" s="40" t="s">
        <v>196</v>
      </c>
      <c r="C85" s="41">
        <v>287738.88</v>
      </c>
    </row>
    <row r="86" spans="1:4" ht="15.75" x14ac:dyDescent="0.25">
      <c r="A86" s="39">
        <v>44147</v>
      </c>
      <c r="B86" s="58" t="s">
        <v>198</v>
      </c>
      <c r="C86" s="41">
        <v>95942</v>
      </c>
    </row>
    <row r="87" spans="1:4" ht="15.75" x14ac:dyDescent="0.25">
      <c r="A87" s="39">
        <v>44165</v>
      </c>
      <c r="B87" s="40" t="s">
        <v>50</v>
      </c>
      <c r="C87" s="52">
        <v>8008470</v>
      </c>
    </row>
    <row r="88" spans="1:4" ht="15.75" x14ac:dyDescent="0.25">
      <c r="A88" s="39">
        <v>44165</v>
      </c>
      <c r="B88" s="40" t="s">
        <v>51</v>
      </c>
      <c r="C88" s="52">
        <v>2939900</v>
      </c>
    </row>
    <row r="89" spans="1:4" ht="15.75" x14ac:dyDescent="0.25">
      <c r="A89" s="39">
        <v>44165</v>
      </c>
      <c r="B89" s="91" t="s">
        <v>54</v>
      </c>
      <c r="C89" s="52">
        <v>308500</v>
      </c>
      <c r="D89" s="33"/>
    </row>
    <row r="90" spans="1:4" x14ac:dyDescent="0.25">
      <c r="A90" s="5"/>
      <c r="B90" s="86" t="s">
        <v>43</v>
      </c>
      <c r="C90" s="61">
        <f>SUM(C74:C89)</f>
        <v>26019347.920000002</v>
      </c>
      <c r="D90" s="33"/>
    </row>
    <row r="91" spans="1:4" x14ac:dyDescent="0.25">
      <c r="A91" s="33"/>
      <c r="B91" s="33"/>
      <c r="C91" s="33"/>
    </row>
    <row r="92" spans="1:4" x14ac:dyDescent="0.25">
      <c r="A92" s="33"/>
      <c r="B92" s="33"/>
      <c r="C92" s="33"/>
    </row>
    <row r="93" spans="1:4" x14ac:dyDescent="0.25">
      <c r="A93" s="33"/>
      <c r="B93" s="63" t="s">
        <v>98</v>
      </c>
      <c r="C93" s="33"/>
    </row>
    <row r="94" spans="1:4" x14ac:dyDescent="0.25">
      <c r="A94" s="33"/>
      <c r="B94" s="64" t="s">
        <v>96</v>
      </c>
      <c r="C94" s="33"/>
    </row>
    <row r="95" spans="1:4" x14ac:dyDescent="0.25">
      <c r="A95" s="33"/>
      <c r="B95" s="64" t="s">
        <v>97</v>
      </c>
      <c r="C95" s="33"/>
    </row>
    <row r="97" spans="1:8" x14ac:dyDescent="0.25">
      <c r="E97" s="73"/>
      <c r="G97" s="89"/>
    </row>
    <row r="98" spans="1:8" x14ac:dyDescent="0.25">
      <c r="E98" s="73"/>
      <c r="G98" s="89"/>
    </row>
    <row r="99" spans="1:8" ht="15.75" x14ac:dyDescent="0.25">
      <c r="A99" s="36"/>
      <c r="B99" s="101" t="s">
        <v>94</v>
      </c>
      <c r="C99" s="102"/>
      <c r="E99" s="73"/>
      <c r="G99" s="89"/>
    </row>
    <row r="100" spans="1:8" ht="15.75" x14ac:dyDescent="0.25">
      <c r="A100" s="36"/>
      <c r="B100" s="101" t="s">
        <v>213</v>
      </c>
      <c r="C100" s="101"/>
      <c r="E100" s="71"/>
      <c r="G100" s="89"/>
    </row>
    <row r="101" spans="1:8" ht="15.75" x14ac:dyDescent="0.25">
      <c r="A101" s="103"/>
      <c r="B101" s="104" t="s">
        <v>214</v>
      </c>
      <c r="C101" s="104"/>
      <c r="E101" s="71"/>
      <c r="G101" s="89"/>
    </row>
    <row r="102" spans="1:8" x14ac:dyDescent="0.25">
      <c r="A102" s="5" t="s">
        <v>90</v>
      </c>
      <c r="B102" s="11" t="s">
        <v>91</v>
      </c>
      <c r="C102" s="5" t="s">
        <v>92</v>
      </c>
      <c r="E102" s="71"/>
      <c r="G102" s="89"/>
    </row>
    <row r="103" spans="1:8" ht="15.75" x14ac:dyDescent="0.25">
      <c r="A103" s="39">
        <v>44168</v>
      </c>
      <c r="B103" s="40" t="s">
        <v>226</v>
      </c>
      <c r="C103" s="41">
        <v>241131</v>
      </c>
      <c r="E103" s="27"/>
      <c r="G103" s="89"/>
    </row>
    <row r="104" spans="1:8" ht="15.75" x14ac:dyDescent="0.25">
      <c r="A104" s="39">
        <v>44168</v>
      </c>
      <c r="B104" s="40" t="s">
        <v>243</v>
      </c>
      <c r="C104" s="41">
        <v>3429644.02</v>
      </c>
      <c r="G104" s="89"/>
      <c r="H104" s="74"/>
    </row>
    <row r="105" spans="1:8" ht="15.75" x14ac:dyDescent="0.25">
      <c r="A105" s="39">
        <v>44169</v>
      </c>
      <c r="B105" s="40" t="s">
        <v>227</v>
      </c>
      <c r="C105" s="41">
        <v>2055136.62</v>
      </c>
      <c r="G105" s="89"/>
      <c r="H105" s="74"/>
    </row>
    <row r="106" spans="1:8" ht="15.75" x14ac:dyDescent="0.25">
      <c r="A106" s="39">
        <v>44187</v>
      </c>
      <c r="B106" s="40" t="s">
        <v>228</v>
      </c>
      <c r="C106" s="41">
        <v>142500</v>
      </c>
      <c r="E106" s="73"/>
      <c r="G106" s="89"/>
      <c r="H106" s="74"/>
    </row>
    <row r="107" spans="1:8" ht="15.75" x14ac:dyDescent="0.25">
      <c r="A107" s="39">
        <v>44189</v>
      </c>
      <c r="B107" s="40" t="s">
        <v>229</v>
      </c>
      <c r="C107" s="41">
        <v>13253.4</v>
      </c>
      <c r="E107" s="73"/>
      <c r="G107" s="89"/>
      <c r="H107" s="74"/>
    </row>
    <row r="108" spans="1:8" ht="15.75" x14ac:dyDescent="0.25">
      <c r="A108" s="39">
        <v>44196</v>
      </c>
      <c r="B108" s="40" t="s">
        <v>230</v>
      </c>
      <c r="C108" s="41">
        <v>2501292.86</v>
      </c>
      <c r="E108" s="73"/>
      <c r="G108" s="89"/>
      <c r="H108" s="74"/>
    </row>
    <row r="109" spans="1:8" ht="15.75" x14ac:dyDescent="0.25">
      <c r="A109" s="45"/>
      <c r="B109" s="55" t="s">
        <v>43</v>
      </c>
      <c r="C109" s="56">
        <f>SUM(C103:C108)</f>
        <v>8382957.9000000004</v>
      </c>
      <c r="E109" s="71"/>
      <c r="G109" s="89"/>
      <c r="H109" s="88"/>
    </row>
    <row r="110" spans="1:8" x14ac:dyDescent="0.25">
      <c r="E110" s="71"/>
      <c r="G110" s="89"/>
      <c r="H110" s="88"/>
    </row>
    <row r="111" spans="1:8" x14ac:dyDescent="0.25">
      <c r="B111" s="103" t="s">
        <v>215</v>
      </c>
      <c r="C111" s="38"/>
      <c r="E111" s="71"/>
      <c r="G111" s="89"/>
      <c r="H111" s="27"/>
    </row>
    <row r="112" spans="1:8" x14ac:dyDescent="0.25">
      <c r="B112" s="103" t="s">
        <v>216</v>
      </c>
      <c r="C112" s="38"/>
      <c r="E112" s="71"/>
      <c r="G112" s="89"/>
    </row>
    <row r="113" spans="1:7" x14ac:dyDescent="0.25">
      <c r="A113" s="5" t="s">
        <v>90</v>
      </c>
      <c r="B113" s="11" t="s">
        <v>91</v>
      </c>
      <c r="C113" s="5" t="s">
        <v>92</v>
      </c>
      <c r="E113" s="71"/>
      <c r="G113" s="89"/>
    </row>
    <row r="114" spans="1:7" ht="15.75" x14ac:dyDescent="0.25">
      <c r="A114" s="39">
        <v>44169</v>
      </c>
      <c r="B114" s="40" t="s">
        <v>200</v>
      </c>
      <c r="C114" s="41">
        <v>4200000</v>
      </c>
      <c r="E114" s="27"/>
      <c r="G114" s="89"/>
    </row>
    <row r="115" spans="1:7" ht="15.75" x14ac:dyDescent="0.25">
      <c r="A115" s="39">
        <v>44172</v>
      </c>
      <c r="B115" s="40" t="s">
        <v>220</v>
      </c>
      <c r="C115" s="41">
        <v>6090000</v>
      </c>
      <c r="G115" s="89"/>
    </row>
    <row r="116" spans="1:7" ht="15.75" x14ac:dyDescent="0.25">
      <c r="A116" s="39">
        <v>44189</v>
      </c>
      <c r="B116" s="40" t="s">
        <v>221</v>
      </c>
      <c r="C116" s="41">
        <v>2146830</v>
      </c>
      <c r="G116" s="89"/>
    </row>
    <row r="117" spans="1:7" ht="15.75" x14ac:dyDescent="0.25">
      <c r="A117" s="39">
        <v>44189</v>
      </c>
      <c r="B117" s="40" t="s">
        <v>222</v>
      </c>
      <c r="C117" s="41">
        <v>4059733.7</v>
      </c>
      <c r="G117" s="80"/>
    </row>
    <row r="118" spans="1:7" ht="15.75" x14ac:dyDescent="0.25">
      <c r="A118" s="39">
        <v>44189</v>
      </c>
      <c r="B118" s="40" t="s">
        <v>223</v>
      </c>
      <c r="C118" s="41">
        <v>3038000</v>
      </c>
      <c r="G118" s="84"/>
    </row>
    <row r="119" spans="1:7" ht="15.75" x14ac:dyDescent="0.25">
      <c r="A119" s="39">
        <v>44193</v>
      </c>
      <c r="B119" s="40" t="s">
        <v>225</v>
      </c>
      <c r="C119" s="41">
        <v>28668218.059999999</v>
      </c>
      <c r="G119" s="84"/>
    </row>
    <row r="120" spans="1:7" ht="15.75" x14ac:dyDescent="0.25">
      <c r="A120" s="39">
        <v>44193</v>
      </c>
      <c r="B120" s="40" t="s">
        <v>224</v>
      </c>
      <c r="C120" s="41">
        <v>11680400</v>
      </c>
      <c r="G120" s="84"/>
    </row>
    <row r="121" spans="1:7" ht="15.75" x14ac:dyDescent="0.25">
      <c r="A121" s="39"/>
      <c r="B121" s="53" t="s">
        <v>43</v>
      </c>
      <c r="C121" s="54">
        <f>SUM(C114:C120)</f>
        <v>59883181.759999998</v>
      </c>
      <c r="G121" s="22"/>
    </row>
    <row r="122" spans="1:7" x14ac:dyDescent="0.25">
      <c r="A122" s="50"/>
      <c r="B122" s="33"/>
      <c r="C122" s="51"/>
    </row>
    <row r="123" spans="1:7" x14ac:dyDescent="0.25">
      <c r="B123" s="36" t="s">
        <v>217</v>
      </c>
    </row>
    <row r="124" spans="1:7" x14ac:dyDescent="0.25">
      <c r="B124" s="36" t="s">
        <v>216</v>
      </c>
    </row>
    <row r="126" spans="1:7" x14ac:dyDescent="0.25">
      <c r="A126" s="5" t="s">
        <v>90</v>
      </c>
      <c r="B126" s="11" t="s">
        <v>91</v>
      </c>
      <c r="C126" s="5" t="s">
        <v>92</v>
      </c>
    </row>
    <row r="127" spans="1:7" ht="15.75" x14ac:dyDescent="0.25">
      <c r="A127" s="39">
        <v>44168</v>
      </c>
      <c r="B127" s="40" t="s">
        <v>231</v>
      </c>
      <c r="C127" s="41">
        <v>2146444.85</v>
      </c>
    </row>
    <row r="128" spans="1:7" ht="15.75" x14ac:dyDescent="0.25">
      <c r="A128" s="39">
        <v>44168</v>
      </c>
      <c r="B128" s="40" t="s">
        <v>232</v>
      </c>
      <c r="C128" s="41">
        <v>2611450</v>
      </c>
    </row>
    <row r="129" spans="1:5" ht="15.75" x14ac:dyDescent="0.25">
      <c r="A129" s="39">
        <v>44168</v>
      </c>
      <c r="B129" s="40" t="s">
        <v>232</v>
      </c>
      <c r="C129" s="41">
        <v>230000</v>
      </c>
    </row>
    <row r="130" spans="1:5" ht="15.75" x14ac:dyDescent="0.25">
      <c r="A130" s="39">
        <v>44168</v>
      </c>
      <c r="B130" s="40" t="s">
        <v>233</v>
      </c>
      <c r="C130" s="41">
        <v>4062830.23</v>
      </c>
    </row>
    <row r="131" spans="1:5" ht="15.75" x14ac:dyDescent="0.25">
      <c r="A131" s="39">
        <v>44175</v>
      </c>
      <c r="B131" s="40" t="s">
        <v>234</v>
      </c>
      <c r="C131" s="52">
        <v>364529.07</v>
      </c>
      <c r="D131" s="74"/>
    </row>
    <row r="132" spans="1:5" ht="15.75" x14ac:dyDescent="0.25">
      <c r="A132" s="39">
        <v>44183</v>
      </c>
      <c r="B132" s="40" t="s">
        <v>235</v>
      </c>
      <c r="C132" s="52">
        <v>431873.32</v>
      </c>
      <c r="D132" s="74"/>
    </row>
    <row r="133" spans="1:5" ht="15.75" x14ac:dyDescent="0.25">
      <c r="A133" s="39">
        <v>44194</v>
      </c>
      <c r="B133" s="40" t="s">
        <v>236</v>
      </c>
      <c r="C133" s="52">
        <v>8314987</v>
      </c>
    </row>
    <row r="134" spans="1:5" ht="15.75" x14ac:dyDescent="0.25">
      <c r="A134" s="39">
        <v>44194</v>
      </c>
      <c r="B134" s="40" t="s">
        <v>237</v>
      </c>
      <c r="C134" s="52">
        <v>2939900</v>
      </c>
    </row>
    <row r="135" spans="1:5" ht="15.75" x14ac:dyDescent="0.25">
      <c r="A135" s="39">
        <v>44194</v>
      </c>
      <c r="B135" s="91" t="s">
        <v>238</v>
      </c>
      <c r="C135" s="52">
        <v>308500</v>
      </c>
    </row>
    <row r="136" spans="1:5" ht="15.75" x14ac:dyDescent="0.25">
      <c r="A136" s="39">
        <v>44194</v>
      </c>
      <c r="B136" s="40" t="s">
        <v>232</v>
      </c>
      <c r="C136" s="52">
        <v>2670900</v>
      </c>
    </row>
    <row r="137" spans="1:5" ht="15.75" x14ac:dyDescent="0.25">
      <c r="A137" s="39">
        <v>44195</v>
      </c>
      <c r="B137" s="40" t="s">
        <v>231</v>
      </c>
      <c r="C137" s="52">
        <v>2150050.25</v>
      </c>
    </row>
    <row r="138" spans="1:5" ht="15.75" x14ac:dyDescent="0.25">
      <c r="A138" s="39">
        <v>44195</v>
      </c>
      <c r="B138" s="40" t="s">
        <v>233</v>
      </c>
      <c r="C138" s="52">
        <v>4059733.7</v>
      </c>
      <c r="D138" s="33"/>
      <c r="E138" s="33"/>
    </row>
    <row r="139" spans="1:5" ht="15.75" x14ac:dyDescent="0.25">
      <c r="A139" s="39">
        <v>44196</v>
      </c>
      <c r="B139" s="40" t="s">
        <v>239</v>
      </c>
      <c r="C139" s="52">
        <v>400000</v>
      </c>
      <c r="D139" s="33"/>
      <c r="E139" s="74"/>
    </row>
    <row r="140" spans="1:5" ht="15.75" x14ac:dyDescent="0.25">
      <c r="A140" s="39">
        <v>44196</v>
      </c>
      <c r="B140" s="40" t="s">
        <v>234</v>
      </c>
      <c r="C140" s="52">
        <v>32200</v>
      </c>
      <c r="D140" s="74"/>
    </row>
    <row r="141" spans="1:5" ht="15.75" x14ac:dyDescent="0.25">
      <c r="A141" s="39">
        <v>44196</v>
      </c>
      <c r="B141" s="40" t="s">
        <v>240</v>
      </c>
      <c r="C141" s="52">
        <v>48650</v>
      </c>
      <c r="D141" s="74"/>
    </row>
    <row r="142" spans="1:5" ht="15.75" x14ac:dyDescent="0.25">
      <c r="A142" s="39">
        <v>44196</v>
      </c>
      <c r="B142" s="40" t="s">
        <v>241</v>
      </c>
      <c r="C142" s="71">
        <v>25650</v>
      </c>
      <c r="D142" s="74"/>
    </row>
    <row r="143" spans="1:5" ht="15.75" x14ac:dyDescent="0.25">
      <c r="A143" s="39">
        <v>44196</v>
      </c>
      <c r="B143" s="40" t="s">
        <v>241</v>
      </c>
      <c r="C143" s="71">
        <v>1925</v>
      </c>
      <c r="D143" s="74"/>
    </row>
    <row r="144" spans="1:5" ht="15.75" x14ac:dyDescent="0.25">
      <c r="A144" s="39">
        <v>44196</v>
      </c>
      <c r="B144" s="40" t="s">
        <v>241</v>
      </c>
      <c r="C144" s="71">
        <v>2450</v>
      </c>
      <c r="D144" s="74"/>
    </row>
    <row r="145" spans="1:4" ht="15.75" x14ac:dyDescent="0.25">
      <c r="A145" s="39">
        <v>44196</v>
      </c>
      <c r="B145" s="40" t="s">
        <v>241</v>
      </c>
      <c r="C145" s="71">
        <v>2350</v>
      </c>
      <c r="D145" s="74"/>
    </row>
    <row r="146" spans="1:4" ht="15.75" x14ac:dyDescent="0.25">
      <c r="A146" s="39">
        <v>44196</v>
      </c>
      <c r="B146" s="40" t="s">
        <v>241</v>
      </c>
      <c r="C146" s="71">
        <v>725</v>
      </c>
      <c r="D146" s="74"/>
    </row>
    <row r="147" spans="1:4" ht="15.75" x14ac:dyDescent="0.25">
      <c r="A147" s="39">
        <v>44196</v>
      </c>
      <c r="B147" s="40" t="s">
        <v>242</v>
      </c>
      <c r="C147" s="71">
        <v>1975</v>
      </c>
      <c r="D147" s="74"/>
    </row>
    <row r="148" spans="1:4" ht="15.75" x14ac:dyDescent="0.25">
      <c r="A148" s="90"/>
      <c r="B148" s="86" t="s">
        <v>43</v>
      </c>
      <c r="C148" s="52">
        <f>SUM(C127:C147)</f>
        <v>30807123.419999998</v>
      </c>
      <c r="D148" s="74"/>
    </row>
    <row r="149" spans="1:4" x14ac:dyDescent="0.25">
      <c r="A149" s="33"/>
      <c r="B149" s="33"/>
      <c r="C149" s="98"/>
    </row>
    <row r="150" spans="1:4" ht="14.25" customHeight="1" x14ac:dyDescent="0.25">
      <c r="A150" s="33"/>
      <c r="B150" s="33"/>
      <c r="C150" s="33"/>
    </row>
    <row r="151" spans="1:4" x14ac:dyDescent="0.25">
      <c r="A151" s="33"/>
      <c r="B151" s="33"/>
      <c r="C151" s="33"/>
    </row>
    <row r="152" spans="1:4" x14ac:dyDescent="0.25">
      <c r="A152" s="33"/>
      <c r="B152" s="63" t="s">
        <v>98</v>
      </c>
      <c r="C152" s="33"/>
    </row>
    <row r="153" spans="1:4" x14ac:dyDescent="0.25">
      <c r="A153" s="33"/>
      <c r="B153" s="64" t="s">
        <v>96</v>
      </c>
      <c r="C153" s="33"/>
    </row>
    <row r="154" spans="1:4" x14ac:dyDescent="0.25">
      <c r="A154" s="33"/>
      <c r="B154" s="64" t="s">
        <v>97</v>
      </c>
      <c r="C154" s="3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1" workbookViewId="0">
      <selection activeCell="G6" sqref="G6"/>
    </sheetView>
  </sheetViews>
  <sheetFormatPr baseColWidth="10" defaultRowHeight="15" x14ac:dyDescent="0.25"/>
  <cols>
    <col min="1" max="1" width="8.85546875" style="120" customWidth="1"/>
    <col min="2" max="2" width="33" customWidth="1"/>
    <col min="3" max="3" width="7" customWidth="1"/>
    <col min="4" max="4" width="13.28515625" customWidth="1"/>
    <col min="5" max="5" width="14.42578125" customWidth="1"/>
    <col min="6" max="6" width="14.140625" customWidth="1"/>
    <col min="7" max="7" width="11.42578125" customWidth="1"/>
    <col min="8" max="8" width="22.42578125" customWidth="1"/>
    <col min="9" max="9" width="22.5703125" customWidth="1"/>
  </cols>
  <sheetData>
    <row r="1" spans="1:7" x14ac:dyDescent="0.25">
      <c r="A1" s="127"/>
      <c r="B1" s="127"/>
      <c r="C1" s="127"/>
      <c r="D1" s="127"/>
      <c r="E1" s="127"/>
      <c r="F1" s="127"/>
    </row>
    <row r="2" spans="1:7" x14ac:dyDescent="0.25">
      <c r="A2" s="127"/>
      <c r="B2" s="127"/>
      <c r="C2" s="127"/>
      <c r="D2" s="127"/>
      <c r="E2" s="127"/>
      <c r="F2" s="127"/>
    </row>
    <row r="3" spans="1:7" x14ac:dyDescent="0.25">
      <c r="A3" s="127"/>
      <c r="B3" s="127"/>
      <c r="C3" s="127"/>
      <c r="D3" s="127"/>
      <c r="E3" s="127"/>
      <c r="F3" s="127"/>
    </row>
    <row r="4" spans="1:7" x14ac:dyDescent="0.25">
      <c r="A4" s="155" t="s">
        <v>270</v>
      </c>
      <c r="B4" s="155"/>
      <c r="C4" s="155"/>
      <c r="D4" s="155"/>
      <c r="E4" s="155"/>
      <c r="F4" s="155"/>
    </row>
    <row r="5" spans="1:7" x14ac:dyDescent="0.25">
      <c r="A5" s="155" t="s">
        <v>269</v>
      </c>
      <c r="B5" s="155"/>
      <c r="C5" s="155"/>
      <c r="D5" s="155"/>
      <c r="E5" s="155"/>
      <c r="F5" s="155"/>
    </row>
    <row r="6" spans="1:7" x14ac:dyDescent="0.25">
      <c r="A6" s="154" t="s">
        <v>268</v>
      </c>
      <c r="B6" s="154"/>
      <c r="C6" s="154"/>
      <c r="D6" s="154"/>
      <c r="E6" s="154"/>
      <c r="F6" s="154"/>
    </row>
    <row r="7" spans="1:7" x14ac:dyDescent="0.25">
      <c r="A7" s="121" t="s">
        <v>246</v>
      </c>
      <c r="B7" s="121"/>
      <c r="C7" s="121"/>
      <c r="D7" s="121"/>
      <c r="E7" s="121"/>
      <c r="F7" s="121"/>
    </row>
    <row r="8" spans="1:7" x14ac:dyDescent="0.25">
      <c r="A8" s="156" t="s">
        <v>266</v>
      </c>
      <c r="B8" s="156"/>
      <c r="C8" s="156"/>
      <c r="D8" s="156"/>
      <c r="E8" s="156"/>
      <c r="F8" s="156"/>
    </row>
    <row r="9" spans="1:7" x14ac:dyDescent="0.25">
      <c r="A9" s="129"/>
      <c r="B9" s="129"/>
      <c r="C9" s="129"/>
      <c r="D9" s="129"/>
      <c r="E9" s="129"/>
      <c r="F9" s="129"/>
    </row>
    <row r="10" spans="1:7" x14ac:dyDescent="0.25">
      <c r="A10" s="128"/>
      <c r="B10" s="128"/>
      <c r="C10" s="128"/>
      <c r="D10" s="128"/>
      <c r="E10" s="128"/>
      <c r="F10" s="128"/>
    </row>
    <row r="11" spans="1:7" x14ac:dyDescent="0.25">
      <c r="A11" s="127"/>
      <c r="B11" s="127"/>
      <c r="C11" s="127"/>
      <c r="D11" s="127"/>
      <c r="E11" s="127"/>
      <c r="F11" s="127"/>
    </row>
    <row r="12" spans="1:7" x14ac:dyDescent="0.25">
      <c r="A12" s="157" t="s">
        <v>267</v>
      </c>
      <c r="B12" s="157"/>
      <c r="C12" s="157"/>
      <c r="D12" s="157"/>
      <c r="E12" s="157"/>
      <c r="F12" s="157"/>
    </row>
    <row r="13" spans="1:7" ht="15.75" x14ac:dyDescent="0.25">
      <c r="A13" s="153" t="s">
        <v>265</v>
      </c>
      <c r="B13" s="153"/>
      <c r="C13" s="153"/>
      <c r="D13" s="153"/>
      <c r="E13" s="153"/>
      <c r="F13" s="153"/>
      <c r="G13" s="122"/>
    </row>
    <row r="14" spans="1:7" x14ac:dyDescent="0.25">
      <c r="A14" s="131" t="s">
        <v>90</v>
      </c>
      <c r="B14" s="131" t="s">
        <v>0</v>
      </c>
      <c r="C14" s="131" t="s">
        <v>247</v>
      </c>
      <c r="D14" s="131" t="s">
        <v>47</v>
      </c>
      <c r="E14" s="131" t="s">
        <v>48</v>
      </c>
      <c r="F14" s="131" t="s">
        <v>49</v>
      </c>
      <c r="G14" s="122"/>
    </row>
    <row r="15" spans="1:7" x14ac:dyDescent="0.25">
      <c r="A15" s="117">
        <v>44593</v>
      </c>
      <c r="B15" s="125" t="s">
        <v>60</v>
      </c>
      <c r="C15" s="125"/>
      <c r="D15" s="126"/>
      <c r="E15" s="124"/>
      <c r="F15" s="124">
        <v>17104346.129999999</v>
      </c>
    </row>
    <row r="16" spans="1:7" x14ac:dyDescent="0.25">
      <c r="A16" s="117">
        <v>44593</v>
      </c>
      <c r="B16" s="125" t="s">
        <v>181</v>
      </c>
      <c r="C16" s="125"/>
      <c r="D16" s="126">
        <v>8230</v>
      </c>
      <c r="E16" s="124"/>
      <c r="F16" s="124">
        <v>17112576.129999999</v>
      </c>
    </row>
    <row r="17" spans="1:6" x14ac:dyDescent="0.25">
      <c r="A17" s="117">
        <v>44593</v>
      </c>
      <c r="B17" s="125" t="s">
        <v>181</v>
      </c>
      <c r="C17" s="125"/>
      <c r="D17" s="126">
        <v>5000</v>
      </c>
      <c r="E17" s="124"/>
      <c r="F17" s="124">
        <v>17117576.129999999</v>
      </c>
    </row>
    <row r="18" spans="1:6" x14ac:dyDescent="0.25">
      <c r="A18" s="117">
        <v>44593</v>
      </c>
      <c r="B18" s="125" t="s">
        <v>181</v>
      </c>
      <c r="C18" s="125"/>
      <c r="D18" s="126">
        <v>840</v>
      </c>
      <c r="E18" s="124"/>
      <c r="F18" s="124">
        <v>17118416.129999999</v>
      </c>
    </row>
    <row r="19" spans="1:6" x14ac:dyDescent="0.25">
      <c r="A19" s="117">
        <v>44594</v>
      </c>
      <c r="B19" s="125" t="s">
        <v>248</v>
      </c>
      <c r="C19" s="125"/>
      <c r="D19" s="126">
        <v>6033000</v>
      </c>
      <c r="E19" s="132"/>
      <c r="F19" s="124">
        <v>23151416.129999999</v>
      </c>
    </row>
    <row r="20" spans="1:6" x14ac:dyDescent="0.25">
      <c r="A20" s="117">
        <v>44595</v>
      </c>
      <c r="B20" s="125" t="s">
        <v>249</v>
      </c>
      <c r="C20" s="125">
        <v>39114</v>
      </c>
      <c r="D20" s="126"/>
      <c r="E20" s="132">
        <v>6033000</v>
      </c>
      <c r="F20" s="124">
        <v>17118416.129999999</v>
      </c>
    </row>
    <row r="21" spans="1:6" x14ac:dyDescent="0.25">
      <c r="A21" s="117">
        <v>44595</v>
      </c>
      <c r="B21" s="125" t="s">
        <v>250</v>
      </c>
      <c r="C21" s="125"/>
      <c r="D21" s="126"/>
      <c r="E21" s="132">
        <v>4352921.83</v>
      </c>
      <c r="F21" s="124">
        <v>12765494.299999999</v>
      </c>
    </row>
    <row r="22" spans="1:6" x14ac:dyDescent="0.25">
      <c r="A22" s="117">
        <v>44596</v>
      </c>
      <c r="B22" s="125" t="s">
        <v>251</v>
      </c>
      <c r="C22" s="125">
        <v>39115</v>
      </c>
      <c r="D22" s="126"/>
      <c r="E22" s="132">
        <v>1780</v>
      </c>
      <c r="F22" s="124">
        <v>12763714.299999999</v>
      </c>
    </row>
    <row r="23" spans="1:6" x14ac:dyDescent="0.25">
      <c r="A23" s="117">
        <v>44596</v>
      </c>
      <c r="B23" s="125" t="s">
        <v>252</v>
      </c>
      <c r="C23" s="125">
        <v>39116</v>
      </c>
      <c r="D23" s="126"/>
      <c r="E23" s="132">
        <v>9250</v>
      </c>
      <c r="F23" s="124">
        <v>12754464.299999999</v>
      </c>
    </row>
    <row r="24" spans="1:6" x14ac:dyDescent="0.25">
      <c r="A24" s="117">
        <v>44596</v>
      </c>
      <c r="B24" s="125" t="s">
        <v>253</v>
      </c>
      <c r="C24" s="125"/>
      <c r="D24" s="126"/>
      <c r="E24" s="132">
        <v>2099174.0499999998</v>
      </c>
      <c r="F24" s="124">
        <v>10655290.25</v>
      </c>
    </row>
    <row r="25" spans="1:6" x14ac:dyDescent="0.25">
      <c r="A25" s="117">
        <v>44596</v>
      </c>
      <c r="B25" s="125" t="s">
        <v>251</v>
      </c>
      <c r="C25" s="125">
        <v>39117</v>
      </c>
      <c r="D25" s="126"/>
      <c r="E25" s="132">
        <v>6000</v>
      </c>
      <c r="F25" s="124">
        <v>10649290.25</v>
      </c>
    </row>
    <row r="26" spans="1:6" x14ac:dyDescent="0.25">
      <c r="A26" s="117">
        <v>44596</v>
      </c>
      <c r="B26" s="125" t="s">
        <v>194</v>
      </c>
      <c r="C26" s="125">
        <v>39118</v>
      </c>
      <c r="D26" s="126"/>
      <c r="E26" s="132">
        <v>0</v>
      </c>
      <c r="F26" s="124">
        <v>10649290.25</v>
      </c>
    </row>
    <row r="27" spans="1:6" x14ac:dyDescent="0.25">
      <c r="A27" s="117">
        <v>44596</v>
      </c>
      <c r="B27" s="125" t="s">
        <v>254</v>
      </c>
      <c r="C27" s="125">
        <v>39119</v>
      </c>
      <c r="D27" s="126"/>
      <c r="E27" s="132">
        <v>20800</v>
      </c>
      <c r="F27" s="124">
        <v>10628490.25</v>
      </c>
    </row>
    <row r="28" spans="1:6" x14ac:dyDescent="0.25">
      <c r="A28" s="117">
        <v>44596</v>
      </c>
      <c r="B28" s="125" t="s">
        <v>255</v>
      </c>
      <c r="C28" s="125">
        <v>39120</v>
      </c>
      <c r="D28" s="126"/>
      <c r="E28" s="132">
        <v>22000</v>
      </c>
      <c r="F28" s="124">
        <v>10606490.25</v>
      </c>
    </row>
    <row r="29" spans="1:6" x14ac:dyDescent="0.25">
      <c r="A29" s="117">
        <v>44596</v>
      </c>
      <c r="B29" s="125" t="s">
        <v>256</v>
      </c>
      <c r="C29" s="125">
        <v>39121</v>
      </c>
      <c r="D29" s="126"/>
      <c r="E29" s="132">
        <v>2000</v>
      </c>
      <c r="F29" s="124">
        <v>10604490.25</v>
      </c>
    </row>
    <row r="30" spans="1:6" x14ac:dyDescent="0.25">
      <c r="A30" s="117">
        <v>44596</v>
      </c>
      <c r="B30" s="125" t="s">
        <v>257</v>
      </c>
      <c r="C30" s="125">
        <v>39122</v>
      </c>
      <c r="D30" s="126"/>
      <c r="E30" s="132">
        <v>51589</v>
      </c>
      <c r="F30" s="124">
        <v>10552901.25</v>
      </c>
    </row>
    <row r="31" spans="1:6" x14ac:dyDescent="0.25">
      <c r="A31" s="117">
        <v>44607</v>
      </c>
      <c r="B31" s="125" t="s">
        <v>194</v>
      </c>
      <c r="C31" s="125">
        <v>39123</v>
      </c>
      <c r="D31" s="5"/>
      <c r="E31" s="132">
        <v>0</v>
      </c>
      <c r="F31" s="124">
        <v>10552901.25</v>
      </c>
    </row>
    <row r="32" spans="1:6" x14ac:dyDescent="0.25">
      <c r="A32" s="117">
        <v>44607</v>
      </c>
      <c r="B32" s="125" t="s">
        <v>258</v>
      </c>
      <c r="C32" s="125">
        <v>39124</v>
      </c>
      <c r="D32" s="5"/>
      <c r="E32" s="132">
        <v>30020.6</v>
      </c>
      <c r="F32" s="124">
        <v>10522880.65</v>
      </c>
    </row>
    <row r="33" spans="1:6" x14ac:dyDescent="0.25">
      <c r="A33" s="117">
        <v>44607</v>
      </c>
      <c r="B33" s="125" t="s">
        <v>259</v>
      </c>
      <c r="C33" s="125">
        <v>39125</v>
      </c>
      <c r="D33" s="5"/>
      <c r="E33" s="132">
        <v>29000</v>
      </c>
      <c r="F33" s="124">
        <v>10493880.65</v>
      </c>
    </row>
    <row r="34" spans="1:6" x14ac:dyDescent="0.25">
      <c r="A34" s="117">
        <v>44608</v>
      </c>
      <c r="B34" s="125" t="s">
        <v>248</v>
      </c>
      <c r="C34" s="125"/>
      <c r="D34" s="126">
        <v>6033000</v>
      </c>
      <c r="E34" s="132"/>
      <c r="F34" s="124">
        <v>16526880.65</v>
      </c>
    </row>
    <row r="35" spans="1:6" x14ac:dyDescent="0.25">
      <c r="A35" s="117">
        <v>44609</v>
      </c>
      <c r="B35" s="125" t="s">
        <v>249</v>
      </c>
      <c r="C35" s="125">
        <v>39126</v>
      </c>
      <c r="D35" s="5"/>
      <c r="E35" s="132">
        <v>6033000</v>
      </c>
      <c r="F35" s="124">
        <v>10493880.65</v>
      </c>
    </row>
    <row r="36" spans="1:6" x14ac:dyDescent="0.25">
      <c r="A36" s="117">
        <v>44615</v>
      </c>
      <c r="B36" s="125" t="s">
        <v>260</v>
      </c>
      <c r="C36" s="125"/>
      <c r="D36" s="126">
        <v>7975926.7599999998</v>
      </c>
      <c r="E36" s="124"/>
      <c r="F36" s="124">
        <v>18469807.41</v>
      </c>
    </row>
    <row r="37" spans="1:6" x14ac:dyDescent="0.25">
      <c r="A37" s="133">
        <v>44255</v>
      </c>
      <c r="B37" s="134" t="s">
        <v>261</v>
      </c>
      <c r="C37" s="134"/>
      <c r="D37" s="122"/>
      <c r="E37" s="135">
        <v>5649096.4100000001</v>
      </c>
      <c r="F37" s="136">
        <v>12820711</v>
      </c>
    </row>
    <row r="38" spans="1:6" x14ac:dyDescent="0.25">
      <c r="A38" s="133">
        <v>44620</v>
      </c>
      <c r="B38" s="134" t="s">
        <v>262</v>
      </c>
      <c r="C38" s="5"/>
      <c r="D38" s="137">
        <v>875</v>
      </c>
      <c r="E38" s="126"/>
      <c r="F38" s="138">
        <f>F37+D38</f>
        <v>12821586</v>
      </c>
    </row>
    <row r="39" spans="1:6" x14ac:dyDescent="0.25">
      <c r="A39" s="5"/>
      <c r="B39" s="125" t="s">
        <v>188</v>
      </c>
      <c r="C39" s="125"/>
      <c r="D39" s="137"/>
      <c r="E39" s="126">
        <v>25598.21</v>
      </c>
      <c r="F39" s="138">
        <v>12795987.789999999</v>
      </c>
    </row>
    <row r="40" spans="1:6" x14ac:dyDescent="0.25">
      <c r="A40" s="99"/>
      <c r="B40" s="134" t="s">
        <v>263</v>
      </c>
      <c r="C40" s="139"/>
      <c r="D40" s="137"/>
      <c r="E40" s="140"/>
      <c r="F40" s="138">
        <f>F15+D41-E41</f>
        <v>12795987.790000003</v>
      </c>
    </row>
    <row r="41" spans="1:6" x14ac:dyDescent="0.25">
      <c r="A41" s="141"/>
      <c r="B41" s="142"/>
      <c r="C41" s="143"/>
      <c r="D41" s="143">
        <f>SUM(D14:D39)</f>
        <v>20056871.759999998</v>
      </c>
      <c r="E41" s="143">
        <f>SUM(E19:E40)</f>
        <v>24365230.099999998</v>
      </c>
      <c r="F41" s="151">
        <f>F15+D41-E41</f>
        <v>12795987.790000003</v>
      </c>
    </row>
    <row r="42" spans="1:6" x14ac:dyDescent="0.25">
      <c r="A42" s="144"/>
      <c r="B42" s="145" t="s">
        <v>264</v>
      </c>
      <c r="C42" s="152"/>
      <c r="E42" s="143">
        <f>D41-E41</f>
        <v>-4308358.34</v>
      </c>
      <c r="F42" s="150"/>
    </row>
    <row r="45" spans="1:6" x14ac:dyDescent="0.25">
      <c r="A45" s="103" t="s">
        <v>244</v>
      </c>
      <c r="D45" s="122"/>
      <c r="E45" s="130" t="s">
        <v>245</v>
      </c>
      <c r="F45" s="146"/>
    </row>
    <row r="50" spans="2:7" x14ac:dyDescent="0.25">
      <c r="E50" s="37"/>
      <c r="F50" s="37"/>
      <c r="G50" s="37"/>
    </row>
    <row r="51" spans="2:7" x14ac:dyDescent="0.25">
      <c r="B51" s="123"/>
      <c r="C51" s="122"/>
      <c r="D51" s="122"/>
      <c r="E51" s="37"/>
      <c r="F51" s="37"/>
      <c r="G51" s="37"/>
    </row>
    <row r="52" spans="2:7" x14ac:dyDescent="0.25">
      <c r="B52" s="148"/>
      <c r="C52" s="103"/>
    </row>
    <row r="53" spans="2:7" x14ac:dyDescent="0.25">
      <c r="B53" s="149"/>
      <c r="C53" s="122"/>
      <c r="E53" s="37"/>
      <c r="F53" s="147"/>
    </row>
    <row r="55" spans="2:7" x14ac:dyDescent="0.25">
      <c r="B55" s="122"/>
      <c r="F55" s="37"/>
      <c r="G55" s="37"/>
    </row>
  </sheetData>
  <mergeCells count="6">
    <mergeCell ref="A13:F13"/>
    <mergeCell ref="A6:F6"/>
    <mergeCell ref="A4:F4"/>
    <mergeCell ref="A5:F5"/>
    <mergeCell ref="A8:F8"/>
    <mergeCell ref="A12:F12"/>
  </mergeCells>
  <pageMargins left="0.15" right="0.12" top="0.17" bottom="0.21" header="0.21" footer="0.1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ESTADO FONDO 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2022-03-16T18:02:56Z</cp:lastPrinted>
  <dcterms:created xsi:type="dcterms:W3CDTF">2020-11-05T19:13:37Z</dcterms:created>
  <dcterms:modified xsi:type="dcterms:W3CDTF">2022-03-16T20:49:58Z</dcterms:modified>
</cp:coreProperties>
</file>